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Zateplení obvodového..." sheetId="2" r:id="rId2"/>
    <sheet name="01.1 - Zateplení obvodové..." sheetId="3" r:id="rId3"/>
    <sheet name="02 - Zateplení podlahy na..." sheetId="4" r:id="rId4"/>
    <sheet name="03 - Rekonstrukce střešní..." sheetId="5" r:id="rId5"/>
    <sheet name="04 - Výměna výplní otvorů" sheetId="6" r:id="rId6"/>
    <sheet name="05 - Vzduchotechnika" sheetId="7" r:id="rId7"/>
    <sheet name="06.1 - RVZT" sheetId="8" r:id="rId8"/>
    <sheet name="06.2 - Elektro" sheetId="9" r:id="rId9"/>
    <sheet name="06.3 - Žaluzie" sheetId="10" r:id="rId10"/>
    <sheet name="07 - žaluzie" sheetId="11" r:id="rId11"/>
    <sheet name="VRN - Vedlejší rozpočtové..." sheetId="12" r:id="rId12"/>
  </sheets>
  <definedNames>
    <definedName name="_xlnm.Print_Area" localSheetId="0">'Rekapitulace stavby'!$D$4:$AO$76,'Rekapitulace stavby'!$C$82:$AQ$106</definedName>
    <definedName name="_xlnm.Print_Titles" localSheetId="0">'Rekapitulace stavby'!$92:$92</definedName>
    <definedName name="_xlnm._FilterDatabase" localSheetId="1" hidden="1">'01 - Zateplení obvodového...'!$C$133:$K$966</definedName>
    <definedName name="_xlnm.Print_Area" localSheetId="1">'01 - Zateplení obvodového...'!$C$4:$J$76,'01 - Zateplení obvodového...'!$C$82:$J$115,'01 - Zateplení obvodového...'!$C$121:$K$966</definedName>
    <definedName name="_xlnm.Print_Titles" localSheetId="1">'01 - Zateplení obvodového...'!$133:$133</definedName>
    <definedName name="_xlnm._FilterDatabase" localSheetId="2" hidden="1">'01.1 - Zateplení obvodové...'!$C$124:$K$398</definedName>
    <definedName name="_xlnm.Print_Area" localSheetId="2">'01.1 - Zateplení obvodové...'!$C$4:$J$76,'01.1 - Zateplení obvodové...'!$C$82:$J$106,'01.1 - Zateplení obvodové...'!$C$112:$K$398</definedName>
    <definedName name="_xlnm.Print_Titles" localSheetId="2">'01.1 - Zateplení obvodové...'!$124:$124</definedName>
    <definedName name="_xlnm._FilterDatabase" localSheetId="3" hidden="1">'02 - Zateplení podlahy na...'!$C$121:$K$174</definedName>
    <definedName name="_xlnm.Print_Area" localSheetId="3">'02 - Zateplení podlahy na...'!$C$4:$J$76,'02 - Zateplení podlahy na...'!$C$82:$J$103,'02 - Zateplení podlahy na...'!$C$109:$K$174</definedName>
    <definedName name="_xlnm.Print_Titles" localSheetId="3">'02 - Zateplení podlahy na...'!$121:$121</definedName>
    <definedName name="_xlnm._FilterDatabase" localSheetId="4" hidden="1">'03 - Rekonstrukce střešní...'!$C$125:$K$404</definedName>
    <definedName name="_xlnm.Print_Area" localSheetId="4">'03 - Rekonstrukce střešní...'!$C$4:$J$76,'03 - Rekonstrukce střešní...'!$C$82:$J$107,'03 - Rekonstrukce střešní...'!$C$113:$K$404</definedName>
    <definedName name="_xlnm.Print_Titles" localSheetId="4">'03 - Rekonstrukce střešní...'!$125:$125</definedName>
    <definedName name="_xlnm._FilterDatabase" localSheetId="5" hidden="1">'04 - Výměna výplní otvorů'!$C$123:$K$415</definedName>
    <definedName name="_xlnm.Print_Area" localSheetId="5">'04 - Výměna výplní otvorů'!$C$4:$J$76,'04 - Výměna výplní otvorů'!$C$82:$J$105,'04 - Výměna výplní otvorů'!$C$111:$K$415</definedName>
    <definedName name="_xlnm.Print_Titles" localSheetId="5">'04 - Výměna výplní otvorů'!$123:$123</definedName>
    <definedName name="_xlnm._FilterDatabase" localSheetId="6" hidden="1">'05 - Vzduchotechnika'!$C$117:$K$192</definedName>
    <definedName name="_xlnm.Print_Area" localSheetId="6">'05 - Vzduchotechnika'!$C$4:$J$76,'05 - Vzduchotechnika'!$C$82:$J$99,'05 - Vzduchotechnika'!$C$105:$K$192</definedName>
    <definedName name="_xlnm.Print_Titles" localSheetId="6">'05 - Vzduchotechnika'!$117:$117</definedName>
    <definedName name="_xlnm._FilterDatabase" localSheetId="7" hidden="1">'06.1 - RVZT'!$C$115:$K$127</definedName>
    <definedName name="_xlnm.Print_Area" localSheetId="7">'06.1 - RVZT'!$C$4:$J$76,'06.1 - RVZT'!$C$82:$J$97,'06.1 - RVZT'!$C$103:$K$127</definedName>
    <definedName name="_xlnm.Print_Titles" localSheetId="7">'06.1 - RVZT'!$115:$115</definedName>
    <definedName name="_xlnm._FilterDatabase" localSheetId="8" hidden="1">'06.2 - Elektro'!$C$123:$K$186</definedName>
    <definedName name="_xlnm.Print_Area" localSheetId="8">'06.2 - Elektro'!$C$4:$J$76,'06.2 - Elektro'!$C$82:$J$105,'06.2 - Elektro'!$C$111:$K$186</definedName>
    <definedName name="_xlnm.Print_Titles" localSheetId="8">'06.2 - Elektro'!$123:$123</definedName>
    <definedName name="_xlnm._FilterDatabase" localSheetId="9" hidden="1">'06.3 - Žaluzie'!$C$120:$K$136</definedName>
    <definedName name="_xlnm.Print_Area" localSheetId="9">'06.3 - Žaluzie'!$C$4:$J$76,'06.3 - Žaluzie'!$C$82:$J$102,'06.3 - Žaluzie'!$C$108:$K$136</definedName>
    <definedName name="_xlnm.Print_Titles" localSheetId="9">'06.3 - Žaluzie'!$120:$120</definedName>
    <definedName name="_xlnm._FilterDatabase" localSheetId="10" hidden="1">'07 - žaluzie'!$C$117:$K$137</definedName>
    <definedName name="_xlnm.Print_Area" localSheetId="10">'07 - žaluzie'!$C$4:$J$76,'07 - žaluzie'!$C$82:$J$99,'07 - žaluzie'!$C$105:$K$137</definedName>
    <definedName name="_xlnm.Print_Titles" localSheetId="10">'07 - žaluzie'!$117:$117</definedName>
    <definedName name="_xlnm._FilterDatabase" localSheetId="11" hidden="1">'VRN - Vedlejší rozpočtové...'!$C$116:$K$130</definedName>
    <definedName name="_xlnm.Print_Area" localSheetId="11">'VRN - Vedlejší rozpočtové...'!$C$4:$J$76,'VRN - Vedlejší rozpočtové...'!$C$82:$J$98,'VRN - Vedlejší rozpočtové...'!$C$104:$K$130</definedName>
    <definedName name="_xlnm.Print_Titles" localSheetId="11">'VRN - Vedlejší rozpočtové...'!$116:$116</definedName>
  </definedNames>
  <calcPr/>
</workbook>
</file>

<file path=xl/calcChain.xml><?xml version="1.0" encoding="utf-8"?>
<calcChain xmlns="http://schemas.openxmlformats.org/spreadsheetml/2006/main">
  <c i="12" l="1" r="J37"/>
  <c r="J36"/>
  <c i="1" r="AY105"/>
  <c i="12" r="J35"/>
  <c i="1" r="AX105"/>
  <c i="12"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91"/>
  <c r="J20"/>
  <c r="J18"/>
  <c r="E18"/>
  <c r="F114"/>
  <c r="J17"/>
  <c r="J15"/>
  <c r="E15"/>
  <c r="F113"/>
  <c r="J14"/>
  <c r="J12"/>
  <c r="J111"/>
  <c r="E7"/>
  <c r="E85"/>
  <c i="11" r="J37"/>
  <c r="J36"/>
  <c i="1" r="AY104"/>
  <c i="11" r="J35"/>
  <c i="1" r="AX104"/>
  <c i="11"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F112"/>
  <c r="E110"/>
  <c r="F89"/>
  <c r="E87"/>
  <c r="J24"/>
  <c r="E24"/>
  <c r="J92"/>
  <c r="J23"/>
  <c r="J21"/>
  <c r="E21"/>
  <c r="J114"/>
  <c r="J20"/>
  <c r="J18"/>
  <c r="E18"/>
  <c r="F115"/>
  <c r="J17"/>
  <c r="J15"/>
  <c r="E15"/>
  <c r="F91"/>
  <c r="J14"/>
  <c r="J12"/>
  <c r="J112"/>
  <c r="E7"/>
  <c r="E85"/>
  <c i="10" r="J37"/>
  <c r="J36"/>
  <c i="1" r="AY103"/>
  <c i="10" r="J35"/>
  <c i="1" r="AX103"/>
  <c i="10"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T130"/>
  <c r="R131"/>
  <c r="R130"/>
  <c r="P131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T125"/>
  <c r="R126"/>
  <c r="R125"/>
  <c r="P126"/>
  <c r="P125"/>
  <c r="BI124"/>
  <c r="BH124"/>
  <c r="BG124"/>
  <c r="BF124"/>
  <c r="T124"/>
  <c r="R124"/>
  <c r="P124"/>
  <c r="BI123"/>
  <c r="BH123"/>
  <c r="BG123"/>
  <c r="BF123"/>
  <c r="T123"/>
  <c r="R123"/>
  <c r="P123"/>
  <c r="F115"/>
  <c r="E113"/>
  <c r="F89"/>
  <c r="E87"/>
  <c r="J24"/>
  <c r="E24"/>
  <c r="J118"/>
  <c r="J23"/>
  <c r="J21"/>
  <c r="E21"/>
  <c r="J91"/>
  <c r="J20"/>
  <c r="J18"/>
  <c r="E18"/>
  <c r="F92"/>
  <c r="J17"/>
  <c r="J15"/>
  <c r="E15"/>
  <c r="F117"/>
  <c r="J14"/>
  <c r="J12"/>
  <c r="J115"/>
  <c r="E7"/>
  <c r="E85"/>
  <c i="9" r="J37"/>
  <c r="J36"/>
  <c i="1" r="AY102"/>
  <c i="9" r="J35"/>
  <c i="1" r="AX102"/>
  <c i="9"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F118"/>
  <c r="E116"/>
  <c r="F89"/>
  <c r="E87"/>
  <c r="J24"/>
  <c r="E24"/>
  <c r="J92"/>
  <c r="J23"/>
  <c r="J21"/>
  <c r="E21"/>
  <c r="J91"/>
  <c r="J20"/>
  <c r="J18"/>
  <c r="E18"/>
  <c r="F121"/>
  <c r="J17"/>
  <c r="J15"/>
  <c r="E15"/>
  <c r="F120"/>
  <c r="J14"/>
  <c r="J12"/>
  <c r="J118"/>
  <c r="E7"/>
  <c r="E114"/>
  <c i="8" r="J37"/>
  <c r="J36"/>
  <c i="1" r="AY101"/>
  <c i="8" r="J35"/>
  <c i="1" r="AX101"/>
  <c i="8"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F110"/>
  <c r="E108"/>
  <c r="F89"/>
  <c r="E87"/>
  <c r="J24"/>
  <c r="E24"/>
  <c r="J113"/>
  <c r="J23"/>
  <c r="J21"/>
  <c r="E21"/>
  <c r="J112"/>
  <c r="J20"/>
  <c r="J18"/>
  <c r="E18"/>
  <c r="F113"/>
  <c r="J17"/>
  <c r="J15"/>
  <c r="E15"/>
  <c r="F91"/>
  <c r="J14"/>
  <c r="J12"/>
  <c r="J89"/>
  <c r="E7"/>
  <c r="E106"/>
  <c i="7" r="J37"/>
  <c r="J36"/>
  <c i="1" r="AY100"/>
  <c i="7" r="J35"/>
  <c i="1" r="AX100"/>
  <c i="7" r="BI188"/>
  <c r="BH188"/>
  <c r="BG188"/>
  <c r="BF188"/>
  <c r="T188"/>
  <c r="T183"/>
  <c r="T182"/>
  <c r="T118"/>
  <c r="R188"/>
  <c r="R183"/>
  <c r="R182"/>
  <c r="P188"/>
  <c r="P183"/>
  <c r="P182"/>
  <c r="BI184"/>
  <c r="BH184"/>
  <c r="BG184"/>
  <c r="BF184"/>
  <c r="T184"/>
  <c r="R184"/>
  <c r="P184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R118"/>
  <c r="P119"/>
  <c r="P118"/>
  <c i="1" r="AU100"/>
  <c i="7" r="F112"/>
  <c r="E110"/>
  <c r="F89"/>
  <c r="E87"/>
  <c r="J24"/>
  <c r="E24"/>
  <c r="J92"/>
  <c r="J23"/>
  <c r="J21"/>
  <c r="E21"/>
  <c r="J91"/>
  <c r="J20"/>
  <c r="J18"/>
  <c r="E18"/>
  <c r="F92"/>
  <c r="J17"/>
  <c r="J15"/>
  <c r="E15"/>
  <c r="F114"/>
  <c r="J14"/>
  <c r="J12"/>
  <c r="J89"/>
  <c r="E7"/>
  <c r="E85"/>
  <c i="6" r="J37"/>
  <c r="J36"/>
  <c i="1" r="AY99"/>
  <c i="6" r="J35"/>
  <c i="1" r="AX99"/>
  <c i="6" r="BI413"/>
  <c r="BH413"/>
  <c r="BG413"/>
  <c r="BF413"/>
  <c r="T413"/>
  <c r="R413"/>
  <c r="P413"/>
  <c r="BI410"/>
  <c r="BH410"/>
  <c r="BG410"/>
  <c r="BF410"/>
  <c r="T410"/>
  <c r="R410"/>
  <c r="P410"/>
  <c r="BI385"/>
  <c r="BH385"/>
  <c r="BG385"/>
  <c r="BF385"/>
  <c r="T385"/>
  <c r="R385"/>
  <c r="P385"/>
  <c r="BI383"/>
  <c r="BH383"/>
  <c r="BG383"/>
  <c r="BF383"/>
  <c r="T383"/>
  <c r="R383"/>
  <c r="P383"/>
  <c r="BI379"/>
  <c r="BH379"/>
  <c r="BG379"/>
  <c r="BF379"/>
  <c r="T379"/>
  <c r="R379"/>
  <c r="P379"/>
  <c r="BI375"/>
  <c r="BH375"/>
  <c r="BG375"/>
  <c r="BF375"/>
  <c r="T375"/>
  <c r="R375"/>
  <c r="P375"/>
  <c r="BI371"/>
  <c r="BH371"/>
  <c r="BG371"/>
  <c r="BF371"/>
  <c r="T371"/>
  <c r="R371"/>
  <c r="P371"/>
  <c r="BI367"/>
  <c r="BH367"/>
  <c r="BG367"/>
  <c r="BF367"/>
  <c r="T367"/>
  <c r="R367"/>
  <c r="P367"/>
  <c r="BI363"/>
  <c r="BH363"/>
  <c r="BG363"/>
  <c r="BF363"/>
  <c r="T363"/>
  <c r="R363"/>
  <c r="P363"/>
  <c r="BI359"/>
  <c r="BH359"/>
  <c r="BG359"/>
  <c r="BF359"/>
  <c r="T359"/>
  <c r="R359"/>
  <c r="P359"/>
  <c r="BI355"/>
  <c r="BH355"/>
  <c r="BG355"/>
  <c r="BF355"/>
  <c r="T355"/>
  <c r="R355"/>
  <c r="P355"/>
  <c r="BI351"/>
  <c r="BH351"/>
  <c r="BG351"/>
  <c r="BF351"/>
  <c r="T351"/>
  <c r="R351"/>
  <c r="P351"/>
  <c r="BI347"/>
  <c r="BH347"/>
  <c r="BG347"/>
  <c r="BF347"/>
  <c r="T347"/>
  <c r="R347"/>
  <c r="P347"/>
  <c r="BI343"/>
  <c r="BH343"/>
  <c r="BG343"/>
  <c r="BF343"/>
  <c r="T343"/>
  <c r="R343"/>
  <c r="P343"/>
  <c r="BI338"/>
  <c r="BH338"/>
  <c r="BG338"/>
  <c r="BF338"/>
  <c r="T338"/>
  <c r="R338"/>
  <c r="P338"/>
  <c r="BI334"/>
  <c r="BH334"/>
  <c r="BG334"/>
  <c r="BF334"/>
  <c r="T334"/>
  <c r="R334"/>
  <c r="P334"/>
  <c r="BI330"/>
  <c r="BH330"/>
  <c r="BG330"/>
  <c r="BF330"/>
  <c r="T330"/>
  <c r="R330"/>
  <c r="P330"/>
  <c r="BI326"/>
  <c r="BH326"/>
  <c r="BG326"/>
  <c r="BF326"/>
  <c r="T326"/>
  <c r="R326"/>
  <c r="P326"/>
  <c r="BI322"/>
  <c r="BH322"/>
  <c r="BG322"/>
  <c r="BF322"/>
  <c r="T322"/>
  <c r="R322"/>
  <c r="P322"/>
  <c r="BI318"/>
  <c r="BH318"/>
  <c r="BG318"/>
  <c r="BF318"/>
  <c r="T318"/>
  <c r="R318"/>
  <c r="P318"/>
  <c r="BI314"/>
  <c r="BH314"/>
  <c r="BG314"/>
  <c r="BF314"/>
  <c r="T314"/>
  <c r="R314"/>
  <c r="P314"/>
  <c r="BI304"/>
  <c r="BH304"/>
  <c r="BG304"/>
  <c r="BF304"/>
  <c r="T304"/>
  <c r="R304"/>
  <c r="P304"/>
  <c r="BI300"/>
  <c r="BH300"/>
  <c r="BG300"/>
  <c r="BF300"/>
  <c r="T300"/>
  <c r="R300"/>
  <c r="P300"/>
  <c r="BI296"/>
  <c r="BH296"/>
  <c r="BG296"/>
  <c r="BF296"/>
  <c r="T296"/>
  <c r="R296"/>
  <c r="P296"/>
  <c r="BI292"/>
  <c r="BH292"/>
  <c r="BG292"/>
  <c r="BF292"/>
  <c r="T292"/>
  <c r="R292"/>
  <c r="P292"/>
  <c r="BI288"/>
  <c r="BH288"/>
  <c r="BG288"/>
  <c r="BF288"/>
  <c r="T288"/>
  <c r="R288"/>
  <c r="P288"/>
  <c r="BI284"/>
  <c r="BH284"/>
  <c r="BG284"/>
  <c r="BF284"/>
  <c r="T284"/>
  <c r="R284"/>
  <c r="P284"/>
  <c r="BI280"/>
  <c r="BH280"/>
  <c r="BG280"/>
  <c r="BF280"/>
  <c r="T280"/>
  <c r="R280"/>
  <c r="P280"/>
  <c r="BI271"/>
  <c r="BH271"/>
  <c r="BG271"/>
  <c r="BF271"/>
  <c r="T271"/>
  <c r="R271"/>
  <c r="P271"/>
  <c r="BI268"/>
  <c r="BH268"/>
  <c r="BG268"/>
  <c r="BF268"/>
  <c r="T268"/>
  <c r="T267"/>
  <c r="R268"/>
  <c r="R267"/>
  <c r="P268"/>
  <c r="P267"/>
  <c r="BI266"/>
  <c r="BH266"/>
  <c r="BG266"/>
  <c r="BF266"/>
  <c r="T266"/>
  <c r="R266"/>
  <c r="P266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35"/>
  <c r="BH235"/>
  <c r="BG235"/>
  <c r="BF235"/>
  <c r="T235"/>
  <c r="R235"/>
  <c r="P235"/>
  <c r="BI228"/>
  <c r="BH228"/>
  <c r="BG228"/>
  <c r="BF228"/>
  <c r="T228"/>
  <c r="R228"/>
  <c r="P228"/>
  <c r="BI223"/>
  <c r="BH223"/>
  <c r="BG223"/>
  <c r="BF223"/>
  <c r="T223"/>
  <c r="R223"/>
  <c r="P223"/>
  <c r="BI213"/>
  <c r="BH213"/>
  <c r="BG213"/>
  <c r="BF213"/>
  <c r="T213"/>
  <c r="R213"/>
  <c r="P213"/>
  <c r="BI204"/>
  <c r="BH204"/>
  <c r="BG204"/>
  <c r="BF204"/>
  <c r="T204"/>
  <c r="R204"/>
  <c r="P204"/>
  <c r="BI201"/>
  <c r="BH201"/>
  <c r="BG201"/>
  <c r="BF201"/>
  <c r="T201"/>
  <c r="R201"/>
  <c r="P201"/>
  <c r="BI177"/>
  <c r="BH177"/>
  <c r="BG177"/>
  <c r="BF177"/>
  <c r="T177"/>
  <c r="R177"/>
  <c r="P177"/>
  <c r="BI174"/>
  <c r="BH174"/>
  <c r="BG174"/>
  <c r="BF174"/>
  <c r="T174"/>
  <c r="R174"/>
  <c r="P174"/>
  <c r="BI152"/>
  <c r="BH152"/>
  <c r="BG152"/>
  <c r="BF152"/>
  <c r="T152"/>
  <c r="R152"/>
  <c r="P152"/>
  <c r="BI127"/>
  <c r="BH127"/>
  <c r="BG127"/>
  <c r="BF127"/>
  <c r="T127"/>
  <c r="R127"/>
  <c r="P127"/>
  <c r="F118"/>
  <c r="E116"/>
  <c r="F89"/>
  <c r="E87"/>
  <c r="J24"/>
  <c r="E24"/>
  <c r="J92"/>
  <c r="J23"/>
  <c r="J21"/>
  <c r="E21"/>
  <c r="J120"/>
  <c r="J20"/>
  <c r="J18"/>
  <c r="E18"/>
  <c r="F92"/>
  <c r="J17"/>
  <c r="J15"/>
  <c r="E15"/>
  <c r="F120"/>
  <c r="J14"/>
  <c r="J12"/>
  <c r="J89"/>
  <c r="E7"/>
  <c r="E85"/>
  <c i="5" r="J37"/>
  <c r="J36"/>
  <c i="1" r="AY98"/>
  <c i="5" r="J35"/>
  <c i="1" r="AX98"/>
  <c i="5" r="BI404"/>
  <c r="BH404"/>
  <c r="BG404"/>
  <c r="BF404"/>
  <c r="T404"/>
  <c r="T403"/>
  <c r="R404"/>
  <c r="R403"/>
  <c r="P404"/>
  <c r="P403"/>
  <c r="BI402"/>
  <c r="BH402"/>
  <c r="BG402"/>
  <c r="BF402"/>
  <c r="T402"/>
  <c r="R402"/>
  <c r="P402"/>
  <c r="BI399"/>
  <c r="BH399"/>
  <c r="BG399"/>
  <c r="BF399"/>
  <c r="T399"/>
  <c r="R399"/>
  <c r="P399"/>
  <c r="BI389"/>
  <c r="BH389"/>
  <c r="BG389"/>
  <c r="BF389"/>
  <c r="T389"/>
  <c r="R389"/>
  <c r="P389"/>
  <c r="BI380"/>
  <c r="BH380"/>
  <c r="BG380"/>
  <c r="BF380"/>
  <c r="T380"/>
  <c r="R380"/>
  <c r="P380"/>
  <c r="BI378"/>
  <c r="BH378"/>
  <c r="BG378"/>
  <c r="BF378"/>
  <c r="T378"/>
  <c r="R378"/>
  <c r="P378"/>
  <c r="BI375"/>
  <c r="BH375"/>
  <c r="BG375"/>
  <c r="BF375"/>
  <c r="T375"/>
  <c r="R375"/>
  <c r="P375"/>
  <c r="BI364"/>
  <c r="BH364"/>
  <c r="BG364"/>
  <c r="BF364"/>
  <c r="T364"/>
  <c r="R364"/>
  <c r="P364"/>
  <c r="BI362"/>
  <c r="BH362"/>
  <c r="BG362"/>
  <c r="BF362"/>
  <c r="T362"/>
  <c r="R362"/>
  <c r="P362"/>
  <c r="BI358"/>
  <c r="BH358"/>
  <c r="BG358"/>
  <c r="BF358"/>
  <c r="T358"/>
  <c r="R358"/>
  <c r="P358"/>
  <c r="BI355"/>
  <c r="BH355"/>
  <c r="BG355"/>
  <c r="BF355"/>
  <c r="T355"/>
  <c r="R355"/>
  <c r="P355"/>
  <c r="BI353"/>
  <c r="BH353"/>
  <c r="BG353"/>
  <c r="BF353"/>
  <c r="T353"/>
  <c r="R353"/>
  <c r="P353"/>
  <c r="BI352"/>
  <c r="BH352"/>
  <c r="BG352"/>
  <c r="BF352"/>
  <c r="T352"/>
  <c r="R352"/>
  <c r="P352"/>
  <c r="BI343"/>
  <c r="BH343"/>
  <c r="BG343"/>
  <c r="BF343"/>
  <c r="T343"/>
  <c r="R343"/>
  <c r="P343"/>
  <c r="BI342"/>
  <c r="BH342"/>
  <c r="BG342"/>
  <c r="BF342"/>
  <c r="T342"/>
  <c r="R342"/>
  <c r="P342"/>
  <c r="BI333"/>
  <c r="BH333"/>
  <c r="BG333"/>
  <c r="BF333"/>
  <c r="T333"/>
  <c r="R333"/>
  <c r="P333"/>
  <c r="BI332"/>
  <c r="BH332"/>
  <c r="BG332"/>
  <c r="BF332"/>
  <c r="T332"/>
  <c r="R332"/>
  <c r="P332"/>
  <c r="BI329"/>
  <c r="BH329"/>
  <c r="BG329"/>
  <c r="BF329"/>
  <c r="T329"/>
  <c r="R329"/>
  <c r="P329"/>
  <c r="BI321"/>
  <c r="BH321"/>
  <c r="BG321"/>
  <c r="BF321"/>
  <c r="T321"/>
  <c r="R321"/>
  <c r="P321"/>
  <c r="BI316"/>
  <c r="BH316"/>
  <c r="BG316"/>
  <c r="BF316"/>
  <c r="T316"/>
  <c r="R316"/>
  <c r="P316"/>
  <c r="BI308"/>
  <c r="BH308"/>
  <c r="BG308"/>
  <c r="BF308"/>
  <c r="T308"/>
  <c r="R308"/>
  <c r="P308"/>
  <c r="BI301"/>
  <c r="BH301"/>
  <c r="BG301"/>
  <c r="BF301"/>
  <c r="T301"/>
  <c r="R301"/>
  <c r="P301"/>
  <c r="BI288"/>
  <c r="BH288"/>
  <c r="BG288"/>
  <c r="BF288"/>
  <c r="T288"/>
  <c r="R288"/>
  <c r="P288"/>
  <c r="BI275"/>
  <c r="BH275"/>
  <c r="BG275"/>
  <c r="BF275"/>
  <c r="T275"/>
  <c r="R275"/>
  <c r="P275"/>
  <c r="BI273"/>
  <c r="BH273"/>
  <c r="BG273"/>
  <c r="BF273"/>
  <c r="T273"/>
  <c r="R273"/>
  <c r="P273"/>
  <c r="BI268"/>
  <c r="BH268"/>
  <c r="BG268"/>
  <c r="BF268"/>
  <c r="T268"/>
  <c r="R268"/>
  <c r="P268"/>
  <c r="BI263"/>
  <c r="BH263"/>
  <c r="BG263"/>
  <c r="BF263"/>
  <c r="T263"/>
  <c r="R263"/>
  <c r="P263"/>
  <c r="BI258"/>
  <c r="BH258"/>
  <c r="BG258"/>
  <c r="BF258"/>
  <c r="T258"/>
  <c r="R258"/>
  <c r="P258"/>
  <c r="BI255"/>
  <c r="BH255"/>
  <c r="BG255"/>
  <c r="BF255"/>
  <c r="T255"/>
  <c r="R255"/>
  <c r="P255"/>
  <c r="BI236"/>
  <c r="BH236"/>
  <c r="BG236"/>
  <c r="BF236"/>
  <c r="T236"/>
  <c r="R236"/>
  <c r="P236"/>
  <c r="BI223"/>
  <c r="BH223"/>
  <c r="BG223"/>
  <c r="BF223"/>
  <c r="T223"/>
  <c r="R223"/>
  <c r="P223"/>
  <c r="BI206"/>
  <c r="BH206"/>
  <c r="BG206"/>
  <c r="BF206"/>
  <c r="T206"/>
  <c r="R206"/>
  <c r="P206"/>
  <c r="BI205"/>
  <c r="BH205"/>
  <c r="BG205"/>
  <c r="BF205"/>
  <c r="T205"/>
  <c r="R205"/>
  <c r="P205"/>
  <c r="BI183"/>
  <c r="BH183"/>
  <c r="BG183"/>
  <c r="BF183"/>
  <c r="T183"/>
  <c r="R183"/>
  <c r="P183"/>
  <c r="BI182"/>
  <c r="BH182"/>
  <c r="BG182"/>
  <c r="BF182"/>
  <c r="T182"/>
  <c r="R182"/>
  <c r="P182"/>
  <c r="BI173"/>
  <c r="BH173"/>
  <c r="BG173"/>
  <c r="BF173"/>
  <c r="T173"/>
  <c r="R173"/>
  <c r="P173"/>
  <c r="BI170"/>
  <c r="BH170"/>
  <c r="BG170"/>
  <c r="BF170"/>
  <c r="T170"/>
  <c r="R170"/>
  <c r="P170"/>
  <c r="BI161"/>
  <c r="BH161"/>
  <c r="BG161"/>
  <c r="BF161"/>
  <c r="T161"/>
  <c r="R161"/>
  <c r="P161"/>
  <c r="BI153"/>
  <c r="BH153"/>
  <c r="BG153"/>
  <c r="BF153"/>
  <c r="T153"/>
  <c r="R153"/>
  <c r="P153"/>
  <c r="BI140"/>
  <c r="BH140"/>
  <c r="BG140"/>
  <c r="BF140"/>
  <c r="T140"/>
  <c r="R140"/>
  <c r="P140"/>
  <c r="BI137"/>
  <c r="BH137"/>
  <c r="BG137"/>
  <c r="BF137"/>
  <c r="T137"/>
  <c r="T136"/>
  <c r="R137"/>
  <c r="R136"/>
  <c r="P137"/>
  <c r="P136"/>
  <c r="BI133"/>
  <c r="BH133"/>
  <c r="BG133"/>
  <c r="BF133"/>
  <c r="T133"/>
  <c r="R133"/>
  <c r="P133"/>
  <c r="BI129"/>
  <c r="BH129"/>
  <c r="BG129"/>
  <c r="BF129"/>
  <c r="T129"/>
  <c r="R129"/>
  <c r="P129"/>
  <c r="F120"/>
  <c r="E118"/>
  <c r="F89"/>
  <c r="E87"/>
  <c r="J24"/>
  <c r="E24"/>
  <c r="J92"/>
  <c r="J23"/>
  <c r="J21"/>
  <c r="E21"/>
  <c r="J91"/>
  <c r="J20"/>
  <c r="J18"/>
  <c r="E18"/>
  <c r="F123"/>
  <c r="J17"/>
  <c r="J15"/>
  <c r="E15"/>
  <c r="F91"/>
  <c r="J14"/>
  <c r="J12"/>
  <c r="J120"/>
  <c r="E7"/>
  <c r="E85"/>
  <c i="4" r="J37"/>
  <c r="J36"/>
  <c i="1" r="AY97"/>
  <c i="4" r="J35"/>
  <c i="1" r="AX97"/>
  <c i="4" r="BI171"/>
  <c r="BH171"/>
  <c r="BG171"/>
  <c r="BF171"/>
  <c r="T171"/>
  <c r="T170"/>
  <c r="R171"/>
  <c r="R170"/>
  <c r="P171"/>
  <c r="P170"/>
  <c r="BI166"/>
  <c r="BH166"/>
  <c r="BG166"/>
  <c r="BF166"/>
  <c r="T166"/>
  <c r="T165"/>
  <c r="R166"/>
  <c r="R165"/>
  <c r="P166"/>
  <c r="P165"/>
  <c r="BI164"/>
  <c r="BH164"/>
  <c r="BG164"/>
  <c r="BF164"/>
  <c r="T164"/>
  <c r="R164"/>
  <c r="P164"/>
  <c r="BI154"/>
  <c r="BH154"/>
  <c r="BG154"/>
  <c r="BF154"/>
  <c r="T154"/>
  <c r="R154"/>
  <c r="P154"/>
  <c r="BI150"/>
  <c r="BH150"/>
  <c r="BG150"/>
  <c r="BF150"/>
  <c r="T150"/>
  <c r="R150"/>
  <c r="P150"/>
  <c r="BI147"/>
  <c r="BH147"/>
  <c r="BG147"/>
  <c r="BF147"/>
  <c r="T147"/>
  <c r="R147"/>
  <c r="P147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R136"/>
  <c r="P136"/>
  <c r="BI135"/>
  <c r="BH135"/>
  <c r="BG135"/>
  <c r="BF135"/>
  <c r="T135"/>
  <c r="R135"/>
  <c r="P135"/>
  <c r="BI131"/>
  <c r="BH131"/>
  <c r="BG131"/>
  <c r="BF131"/>
  <c r="T131"/>
  <c r="R131"/>
  <c r="P131"/>
  <c r="BI125"/>
  <c r="BH125"/>
  <c r="BG125"/>
  <c r="BF125"/>
  <c r="T125"/>
  <c r="T124"/>
  <c r="T123"/>
  <c r="R125"/>
  <c r="R124"/>
  <c r="R123"/>
  <c r="P125"/>
  <c r="P124"/>
  <c r="P123"/>
  <c r="F116"/>
  <c r="E114"/>
  <c r="F89"/>
  <c r="E87"/>
  <c r="J24"/>
  <c r="E24"/>
  <c r="J92"/>
  <c r="J23"/>
  <c r="J21"/>
  <c r="E21"/>
  <c r="J118"/>
  <c r="J20"/>
  <c r="J18"/>
  <c r="E18"/>
  <c r="F119"/>
  <c r="J17"/>
  <c r="J15"/>
  <c r="E15"/>
  <c r="F118"/>
  <c r="J14"/>
  <c r="J12"/>
  <c r="J116"/>
  <c r="E7"/>
  <c r="E85"/>
  <c i="3" r="J37"/>
  <c r="J36"/>
  <c i="1" r="AY96"/>
  <c i="3" r="J35"/>
  <c i="1" r="AX96"/>
  <c i="3" r="BI395"/>
  <c r="BH395"/>
  <c r="BG395"/>
  <c r="BF395"/>
  <c r="T395"/>
  <c r="T394"/>
  <c r="R395"/>
  <c r="R394"/>
  <c r="P395"/>
  <c r="P394"/>
  <c r="BI390"/>
  <c r="BH390"/>
  <c r="BG390"/>
  <c r="BF390"/>
  <c r="T390"/>
  <c r="R390"/>
  <c r="P390"/>
  <c r="BI386"/>
  <c r="BH386"/>
  <c r="BG386"/>
  <c r="BF386"/>
  <c r="T386"/>
  <c r="R386"/>
  <c r="P386"/>
  <c r="BI385"/>
  <c r="BH385"/>
  <c r="BG385"/>
  <c r="BF385"/>
  <c r="T385"/>
  <c r="R385"/>
  <c r="P385"/>
  <c r="BI384"/>
  <c r="BH384"/>
  <c r="BG384"/>
  <c r="BF384"/>
  <c r="T384"/>
  <c r="R384"/>
  <c r="P384"/>
  <c r="BI377"/>
  <c r="BH377"/>
  <c r="BG377"/>
  <c r="BF377"/>
  <c r="T377"/>
  <c r="R377"/>
  <c r="P377"/>
  <c r="BI376"/>
  <c r="BH376"/>
  <c r="BG376"/>
  <c r="BF376"/>
  <c r="T376"/>
  <c r="R376"/>
  <c r="P376"/>
  <c r="BI372"/>
  <c r="BH372"/>
  <c r="BG372"/>
  <c r="BF372"/>
  <c r="T372"/>
  <c r="R372"/>
  <c r="P372"/>
  <c r="BI365"/>
  <c r="BH365"/>
  <c r="BG365"/>
  <c r="BF365"/>
  <c r="T365"/>
  <c r="R365"/>
  <c r="P365"/>
  <c r="BI359"/>
  <c r="BH359"/>
  <c r="BG359"/>
  <c r="BF359"/>
  <c r="T359"/>
  <c r="R359"/>
  <c r="P359"/>
  <c r="BI357"/>
  <c r="BH357"/>
  <c r="BG357"/>
  <c r="BF357"/>
  <c r="T357"/>
  <c r="R357"/>
  <c r="P357"/>
  <c r="BI353"/>
  <c r="BH353"/>
  <c r="BG353"/>
  <c r="BF353"/>
  <c r="T353"/>
  <c r="R353"/>
  <c r="P353"/>
  <c r="BI346"/>
  <c r="BH346"/>
  <c r="BG346"/>
  <c r="BF346"/>
  <c r="T346"/>
  <c r="R346"/>
  <c r="P346"/>
  <c r="BI342"/>
  <c r="BH342"/>
  <c r="BG342"/>
  <c r="BF342"/>
  <c r="T342"/>
  <c r="R342"/>
  <c r="P342"/>
  <c r="BI338"/>
  <c r="BH338"/>
  <c r="BG338"/>
  <c r="BF338"/>
  <c r="T338"/>
  <c r="R338"/>
  <c r="P338"/>
  <c r="BI333"/>
  <c r="BH333"/>
  <c r="BG333"/>
  <c r="BF333"/>
  <c r="T333"/>
  <c r="R333"/>
  <c r="P333"/>
  <c r="BI330"/>
  <c r="BH330"/>
  <c r="BG330"/>
  <c r="BF330"/>
  <c r="T330"/>
  <c r="T329"/>
  <c r="R330"/>
  <c r="R329"/>
  <c r="P330"/>
  <c r="P329"/>
  <c r="BI328"/>
  <c r="BH328"/>
  <c r="BG328"/>
  <c r="BF328"/>
  <c r="T328"/>
  <c r="R328"/>
  <c r="P328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17"/>
  <c r="BH317"/>
  <c r="BG317"/>
  <c r="BF317"/>
  <c r="T317"/>
  <c r="R317"/>
  <c r="P317"/>
  <c r="BI313"/>
  <c r="BH313"/>
  <c r="BG313"/>
  <c r="BF313"/>
  <c r="T313"/>
  <c r="R313"/>
  <c r="P313"/>
  <c r="BI310"/>
  <c r="BH310"/>
  <c r="BG310"/>
  <c r="BF310"/>
  <c r="T310"/>
  <c r="R310"/>
  <c r="P310"/>
  <c r="BI307"/>
  <c r="BH307"/>
  <c r="BG307"/>
  <c r="BF307"/>
  <c r="T307"/>
  <c r="R307"/>
  <c r="P307"/>
  <c r="BI303"/>
  <c r="BH303"/>
  <c r="BG303"/>
  <c r="BF303"/>
  <c r="T303"/>
  <c r="R303"/>
  <c r="P303"/>
  <c r="BI300"/>
  <c r="BH300"/>
  <c r="BG300"/>
  <c r="BF300"/>
  <c r="T300"/>
  <c r="R300"/>
  <c r="P300"/>
  <c r="BI297"/>
  <c r="BH297"/>
  <c r="BG297"/>
  <c r="BF297"/>
  <c r="T297"/>
  <c r="R297"/>
  <c r="P297"/>
  <c r="BI294"/>
  <c r="BH294"/>
  <c r="BG294"/>
  <c r="BF294"/>
  <c r="T294"/>
  <c r="R294"/>
  <c r="P294"/>
  <c r="BI291"/>
  <c r="BH291"/>
  <c r="BG291"/>
  <c r="BF291"/>
  <c r="T291"/>
  <c r="R291"/>
  <c r="P291"/>
  <c r="BI288"/>
  <c r="BH288"/>
  <c r="BG288"/>
  <c r="BF288"/>
  <c r="T288"/>
  <c r="R288"/>
  <c r="P288"/>
  <c r="BI284"/>
  <c r="BH284"/>
  <c r="BG284"/>
  <c r="BF284"/>
  <c r="T284"/>
  <c r="R284"/>
  <c r="P284"/>
  <c r="BI279"/>
  <c r="BH279"/>
  <c r="BG279"/>
  <c r="BF279"/>
  <c r="T279"/>
  <c r="R279"/>
  <c r="P279"/>
  <c r="BI275"/>
  <c r="BH275"/>
  <c r="BG275"/>
  <c r="BF275"/>
  <c r="T275"/>
  <c r="R275"/>
  <c r="P275"/>
  <c r="BI271"/>
  <c r="BH271"/>
  <c r="BG271"/>
  <c r="BF271"/>
  <c r="T271"/>
  <c r="R271"/>
  <c r="P271"/>
  <c r="BI263"/>
  <c r="BH263"/>
  <c r="BG263"/>
  <c r="BF263"/>
  <c r="T263"/>
  <c r="R263"/>
  <c r="P263"/>
  <c r="BI259"/>
  <c r="BH259"/>
  <c r="BG259"/>
  <c r="BF259"/>
  <c r="T259"/>
  <c r="R259"/>
  <c r="P259"/>
  <c r="BI255"/>
  <c r="BH255"/>
  <c r="BG255"/>
  <c r="BF255"/>
  <c r="T255"/>
  <c r="R255"/>
  <c r="P255"/>
  <c r="BI248"/>
  <c r="BH248"/>
  <c r="BG248"/>
  <c r="BF248"/>
  <c r="T248"/>
  <c r="R248"/>
  <c r="P248"/>
  <c r="BI247"/>
  <c r="BH247"/>
  <c r="BG247"/>
  <c r="BF247"/>
  <c r="T247"/>
  <c r="R247"/>
  <c r="P247"/>
  <c r="BI241"/>
  <c r="BH241"/>
  <c r="BG241"/>
  <c r="BF241"/>
  <c r="T241"/>
  <c r="R241"/>
  <c r="P241"/>
  <c r="BI234"/>
  <c r="BH234"/>
  <c r="BG234"/>
  <c r="BF234"/>
  <c r="T234"/>
  <c r="R234"/>
  <c r="P234"/>
  <c r="BI223"/>
  <c r="BH223"/>
  <c r="BG223"/>
  <c r="BF223"/>
  <c r="T223"/>
  <c r="R223"/>
  <c r="P223"/>
  <c r="BI215"/>
  <c r="BH215"/>
  <c r="BG215"/>
  <c r="BF215"/>
  <c r="T215"/>
  <c r="R215"/>
  <c r="P215"/>
  <c r="BI211"/>
  <c r="BH211"/>
  <c r="BG211"/>
  <c r="BF211"/>
  <c r="T211"/>
  <c r="R211"/>
  <c r="P211"/>
  <c r="BI205"/>
  <c r="BH205"/>
  <c r="BG205"/>
  <c r="BF205"/>
  <c r="T205"/>
  <c r="R205"/>
  <c r="P205"/>
  <c r="BI202"/>
  <c r="BH202"/>
  <c r="BG202"/>
  <c r="BF202"/>
  <c r="T202"/>
  <c r="R202"/>
  <c r="P202"/>
  <c r="BI201"/>
  <c r="BH201"/>
  <c r="BG201"/>
  <c r="BF201"/>
  <c r="T201"/>
  <c r="R201"/>
  <c r="P201"/>
  <c r="BI197"/>
  <c r="BH197"/>
  <c r="BG197"/>
  <c r="BF197"/>
  <c r="T197"/>
  <c r="R197"/>
  <c r="P197"/>
  <c r="BI196"/>
  <c r="BH196"/>
  <c r="BG196"/>
  <c r="BF196"/>
  <c r="T196"/>
  <c r="R196"/>
  <c r="P196"/>
  <c r="BI189"/>
  <c r="BH189"/>
  <c r="BG189"/>
  <c r="BF189"/>
  <c r="T189"/>
  <c r="R189"/>
  <c r="P189"/>
  <c r="BI184"/>
  <c r="BH184"/>
  <c r="BG184"/>
  <c r="BF184"/>
  <c r="T184"/>
  <c r="R184"/>
  <c r="P184"/>
  <c r="BI177"/>
  <c r="BH177"/>
  <c r="BG177"/>
  <c r="BF177"/>
  <c r="T177"/>
  <c r="R177"/>
  <c r="P177"/>
  <c r="BI176"/>
  <c r="BH176"/>
  <c r="BG176"/>
  <c r="BF176"/>
  <c r="T176"/>
  <c r="R176"/>
  <c r="P176"/>
  <c r="BI170"/>
  <c r="BH170"/>
  <c r="BG170"/>
  <c r="BF170"/>
  <c r="T170"/>
  <c r="R170"/>
  <c r="P170"/>
  <c r="BI160"/>
  <c r="BH160"/>
  <c r="BG160"/>
  <c r="BF160"/>
  <c r="T160"/>
  <c r="R160"/>
  <c r="P160"/>
  <c r="BI152"/>
  <c r="BH152"/>
  <c r="BG152"/>
  <c r="BF152"/>
  <c r="T152"/>
  <c r="R152"/>
  <c r="P152"/>
  <c r="BI150"/>
  <c r="BH150"/>
  <c r="BG150"/>
  <c r="BF150"/>
  <c r="T150"/>
  <c r="R150"/>
  <c r="P150"/>
  <c r="BI145"/>
  <c r="BH145"/>
  <c r="BG145"/>
  <c r="BF145"/>
  <c r="T145"/>
  <c r="R145"/>
  <c r="P145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F119"/>
  <c r="E117"/>
  <c r="F89"/>
  <c r="E87"/>
  <c r="J24"/>
  <c r="E24"/>
  <c r="J122"/>
  <c r="J23"/>
  <c r="J21"/>
  <c r="E21"/>
  <c r="J91"/>
  <c r="J20"/>
  <c r="J18"/>
  <c r="E18"/>
  <c r="F92"/>
  <c r="J17"/>
  <c r="J15"/>
  <c r="E15"/>
  <c r="F121"/>
  <c r="J14"/>
  <c r="J12"/>
  <c r="J119"/>
  <c r="E7"/>
  <c r="E115"/>
  <c i="2" r="J37"/>
  <c r="J36"/>
  <c i="1" r="AY95"/>
  <c i="2" r="J35"/>
  <c i="1" r="AX95"/>
  <c i="2" r="BI963"/>
  <c r="BH963"/>
  <c r="BG963"/>
  <c r="BF963"/>
  <c r="T963"/>
  <c r="T962"/>
  <c r="R963"/>
  <c r="R962"/>
  <c r="P963"/>
  <c r="P962"/>
  <c r="BI959"/>
  <c r="BH959"/>
  <c r="BG959"/>
  <c r="BF959"/>
  <c r="T959"/>
  <c r="T926"/>
  <c r="R959"/>
  <c r="R926"/>
  <c r="P959"/>
  <c r="P926"/>
  <c r="BI927"/>
  <c r="BH927"/>
  <c r="BG927"/>
  <c r="BF927"/>
  <c r="T927"/>
  <c r="R927"/>
  <c r="P927"/>
  <c r="BI921"/>
  <c r="BH921"/>
  <c r="BG921"/>
  <c r="BF921"/>
  <c r="T921"/>
  <c r="R921"/>
  <c r="P921"/>
  <c r="BI916"/>
  <c r="BH916"/>
  <c r="BG916"/>
  <c r="BF916"/>
  <c r="T916"/>
  <c r="R916"/>
  <c r="P916"/>
  <c r="BI910"/>
  <c r="BH910"/>
  <c r="BG910"/>
  <c r="BF910"/>
  <c r="T910"/>
  <c r="T909"/>
  <c r="R910"/>
  <c r="R909"/>
  <c r="P910"/>
  <c r="P909"/>
  <c r="BI908"/>
  <c r="BH908"/>
  <c r="BG908"/>
  <c r="BF908"/>
  <c r="T908"/>
  <c r="R908"/>
  <c r="P908"/>
  <c r="BI904"/>
  <c r="BH904"/>
  <c r="BG904"/>
  <c r="BF904"/>
  <c r="T904"/>
  <c r="R904"/>
  <c r="P904"/>
  <c r="BI883"/>
  <c r="BH883"/>
  <c r="BG883"/>
  <c r="BF883"/>
  <c r="T883"/>
  <c r="R883"/>
  <c r="P883"/>
  <c r="BI879"/>
  <c r="BH879"/>
  <c r="BG879"/>
  <c r="BF879"/>
  <c r="T879"/>
  <c r="R879"/>
  <c r="P879"/>
  <c r="BI875"/>
  <c r="BH875"/>
  <c r="BG875"/>
  <c r="BF875"/>
  <c r="T875"/>
  <c r="R875"/>
  <c r="P875"/>
  <c r="BI856"/>
  <c r="BH856"/>
  <c r="BG856"/>
  <c r="BF856"/>
  <c r="T856"/>
  <c r="R856"/>
  <c r="P856"/>
  <c r="BI854"/>
  <c r="BH854"/>
  <c r="BG854"/>
  <c r="BF854"/>
  <c r="T854"/>
  <c r="R854"/>
  <c r="P854"/>
  <c r="BI842"/>
  <c r="BH842"/>
  <c r="BG842"/>
  <c r="BF842"/>
  <c r="T842"/>
  <c r="R842"/>
  <c r="P842"/>
  <c r="BI839"/>
  <c r="BH839"/>
  <c r="BG839"/>
  <c r="BF839"/>
  <c r="T839"/>
  <c r="R839"/>
  <c r="P839"/>
  <c r="BI838"/>
  <c r="BH838"/>
  <c r="BG838"/>
  <c r="BF838"/>
  <c r="T838"/>
  <c r="R838"/>
  <c r="P838"/>
  <c r="BI821"/>
  <c r="BH821"/>
  <c r="BG821"/>
  <c r="BF821"/>
  <c r="T821"/>
  <c r="R821"/>
  <c r="P821"/>
  <c r="BI796"/>
  <c r="BH796"/>
  <c r="BG796"/>
  <c r="BF796"/>
  <c r="T796"/>
  <c r="R796"/>
  <c r="P796"/>
  <c r="BI785"/>
  <c r="BH785"/>
  <c r="BG785"/>
  <c r="BF785"/>
  <c r="T785"/>
  <c r="R785"/>
  <c r="P785"/>
  <c r="BI774"/>
  <c r="BH774"/>
  <c r="BG774"/>
  <c r="BF774"/>
  <c r="T774"/>
  <c r="R774"/>
  <c r="P774"/>
  <c r="BI768"/>
  <c r="BH768"/>
  <c r="BG768"/>
  <c r="BF768"/>
  <c r="T768"/>
  <c r="R768"/>
  <c r="P768"/>
  <c r="BI763"/>
  <c r="BH763"/>
  <c r="BG763"/>
  <c r="BF763"/>
  <c r="T763"/>
  <c r="T762"/>
  <c r="R763"/>
  <c r="R762"/>
  <c r="P763"/>
  <c r="P762"/>
  <c r="BI758"/>
  <c r="BH758"/>
  <c r="BG758"/>
  <c r="BF758"/>
  <c r="T758"/>
  <c r="R758"/>
  <c r="P758"/>
  <c r="BI754"/>
  <c r="BH754"/>
  <c r="BG754"/>
  <c r="BF754"/>
  <c r="T754"/>
  <c r="R754"/>
  <c r="P754"/>
  <c r="BI752"/>
  <c r="BH752"/>
  <c r="BG752"/>
  <c r="BF752"/>
  <c r="T752"/>
  <c r="R752"/>
  <c r="P752"/>
  <c r="BI749"/>
  <c r="BH749"/>
  <c r="BG749"/>
  <c r="BF749"/>
  <c r="T749"/>
  <c r="R749"/>
  <c r="P749"/>
  <c r="BI743"/>
  <c r="BH743"/>
  <c r="BG743"/>
  <c r="BF743"/>
  <c r="T743"/>
  <c r="R743"/>
  <c r="P743"/>
  <c r="BI739"/>
  <c r="BH739"/>
  <c r="BG739"/>
  <c r="BF739"/>
  <c r="T739"/>
  <c r="R739"/>
  <c r="P739"/>
  <c r="BI735"/>
  <c r="BH735"/>
  <c r="BG735"/>
  <c r="BF735"/>
  <c r="T735"/>
  <c r="R735"/>
  <c r="P735"/>
  <c r="BI734"/>
  <c r="BH734"/>
  <c r="BG734"/>
  <c r="BF734"/>
  <c r="T734"/>
  <c r="R734"/>
  <c r="P734"/>
  <c r="BI730"/>
  <c r="BH730"/>
  <c r="BG730"/>
  <c r="BF730"/>
  <c r="T730"/>
  <c r="R730"/>
  <c r="P730"/>
  <c r="BI724"/>
  <c r="BH724"/>
  <c r="BG724"/>
  <c r="BF724"/>
  <c r="T724"/>
  <c r="R724"/>
  <c r="P724"/>
  <c r="BI721"/>
  <c r="BH721"/>
  <c r="BG721"/>
  <c r="BF721"/>
  <c r="T721"/>
  <c r="T720"/>
  <c r="R721"/>
  <c r="R720"/>
  <c r="P721"/>
  <c r="P720"/>
  <c r="BI719"/>
  <c r="BH719"/>
  <c r="BG719"/>
  <c r="BF719"/>
  <c r="T719"/>
  <c r="R719"/>
  <c r="P719"/>
  <c r="BI716"/>
  <c r="BH716"/>
  <c r="BG716"/>
  <c r="BF716"/>
  <c r="T716"/>
  <c r="R716"/>
  <c r="P716"/>
  <c r="BI715"/>
  <c r="BH715"/>
  <c r="BG715"/>
  <c r="BF715"/>
  <c r="T715"/>
  <c r="R715"/>
  <c r="P715"/>
  <c r="BI714"/>
  <c r="BH714"/>
  <c r="BG714"/>
  <c r="BF714"/>
  <c r="T714"/>
  <c r="R714"/>
  <c r="P714"/>
  <c r="BI709"/>
  <c r="BH709"/>
  <c r="BG709"/>
  <c r="BF709"/>
  <c r="T709"/>
  <c r="R709"/>
  <c r="P709"/>
  <c r="BI705"/>
  <c r="BH705"/>
  <c r="BG705"/>
  <c r="BF705"/>
  <c r="T705"/>
  <c r="R705"/>
  <c r="P705"/>
  <c r="BI702"/>
  <c r="BH702"/>
  <c r="BG702"/>
  <c r="BF702"/>
  <c r="T702"/>
  <c r="R702"/>
  <c r="P702"/>
  <c r="BI699"/>
  <c r="BH699"/>
  <c r="BG699"/>
  <c r="BF699"/>
  <c r="T699"/>
  <c r="R699"/>
  <c r="P699"/>
  <c r="BI694"/>
  <c r="BH694"/>
  <c r="BG694"/>
  <c r="BF694"/>
  <c r="T694"/>
  <c r="R694"/>
  <c r="P694"/>
  <c r="BI690"/>
  <c r="BH690"/>
  <c r="BG690"/>
  <c r="BF690"/>
  <c r="T690"/>
  <c r="R690"/>
  <c r="P690"/>
  <c r="BI687"/>
  <c r="BH687"/>
  <c r="BG687"/>
  <c r="BF687"/>
  <c r="T687"/>
  <c r="R687"/>
  <c r="P687"/>
  <c r="BI684"/>
  <c r="BH684"/>
  <c r="BG684"/>
  <c r="BF684"/>
  <c r="T684"/>
  <c r="R684"/>
  <c r="P684"/>
  <c r="BI680"/>
  <c r="BH680"/>
  <c r="BG680"/>
  <c r="BF680"/>
  <c r="T680"/>
  <c r="R680"/>
  <c r="P680"/>
  <c r="BI677"/>
  <c r="BH677"/>
  <c r="BG677"/>
  <c r="BF677"/>
  <c r="T677"/>
  <c r="R677"/>
  <c r="P677"/>
  <c r="BI674"/>
  <c r="BH674"/>
  <c r="BG674"/>
  <c r="BF674"/>
  <c r="T674"/>
  <c r="R674"/>
  <c r="P674"/>
  <c r="BI671"/>
  <c r="BH671"/>
  <c r="BG671"/>
  <c r="BF671"/>
  <c r="T671"/>
  <c r="R671"/>
  <c r="P671"/>
  <c r="BI668"/>
  <c r="BH668"/>
  <c r="BG668"/>
  <c r="BF668"/>
  <c r="T668"/>
  <c r="R668"/>
  <c r="P668"/>
  <c r="BI665"/>
  <c r="BH665"/>
  <c r="BG665"/>
  <c r="BF665"/>
  <c r="T665"/>
  <c r="R665"/>
  <c r="P665"/>
  <c r="BI647"/>
  <c r="BH647"/>
  <c r="BG647"/>
  <c r="BF647"/>
  <c r="T647"/>
  <c r="R647"/>
  <c r="P647"/>
  <c r="BI643"/>
  <c r="BH643"/>
  <c r="BG643"/>
  <c r="BF643"/>
  <c r="T643"/>
  <c r="R643"/>
  <c r="P643"/>
  <c r="BI638"/>
  <c r="BH638"/>
  <c r="BG638"/>
  <c r="BF638"/>
  <c r="T638"/>
  <c r="R638"/>
  <c r="P638"/>
  <c r="BI633"/>
  <c r="BH633"/>
  <c r="BG633"/>
  <c r="BF633"/>
  <c r="T633"/>
  <c r="R633"/>
  <c r="P633"/>
  <c r="BI628"/>
  <c r="BH628"/>
  <c r="BG628"/>
  <c r="BF628"/>
  <c r="T628"/>
  <c r="R628"/>
  <c r="P628"/>
  <c r="BI624"/>
  <c r="BH624"/>
  <c r="BG624"/>
  <c r="BF624"/>
  <c r="T624"/>
  <c r="R624"/>
  <c r="P624"/>
  <c r="BI620"/>
  <c r="BH620"/>
  <c r="BG620"/>
  <c r="BF620"/>
  <c r="T620"/>
  <c r="R620"/>
  <c r="P620"/>
  <c r="BI616"/>
  <c r="BH616"/>
  <c r="BG616"/>
  <c r="BF616"/>
  <c r="T616"/>
  <c r="R616"/>
  <c r="P616"/>
  <c r="BI612"/>
  <c r="BH612"/>
  <c r="BG612"/>
  <c r="BF612"/>
  <c r="T612"/>
  <c r="R612"/>
  <c r="P612"/>
  <c r="BI588"/>
  <c r="BH588"/>
  <c r="BG588"/>
  <c r="BF588"/>
  <c r="T588"/>
  <c r="R588"/>
  <c r="P588"/>
  <c r="BI584"/>
  <c r="BH584"/>
  <c r="BG584"/>
  <c r="BF584"/>
  <c r="T584"/>
  <c r="R584"/>
  <c r="P584"/>
  <c r="BI582"/>
  <c r="BH582"/>
  <c r="BG582"/>
  <c r="BF582"/>
  <c r="T582"/>
  <c r="R582"/>
  <c r="P582"/>
  <c r="BI574"/>
  <c r="BH574"/>
  <c r="BG574"/>
  <c r="BF574"/>
  <c r="T574"/>
  <c r="R574"/>
  <c r="P574"/>
  <c r="BI573"/>
  <c r="BH573"/>
  <c r="BG573"/>
  <c r="BF573"/>
  <c r="T573"/>
  <c r="R573"/>
  <c r="P573"/>
  <c r="BI553"/>
  <c r="BH553"/>
  <c r="BG553"/>
  <c r="BF553"/>
  <c r="T553"/>
  <c r="R553"/>
  <c r="P553"/>
  <c r="BI522"/>
  <c r="BH522"/>
  <c r="BG522"/>
  <c r="BF522"/>
  <c r="T522"/>
  <c r="R522"/>
  <c r="P522"/>
  <c r="BI489"/>
  <c r="BH489"/>
  <c r="BG489"/>
  <c r="BF489"/>
  <c r="T489"/>
  <c r="R489"/>
  <c r="P489"/>
  <c r="BI464"/>
  <c r="BH464"/>
  <c r="BG464"/>
  <c r="BF464"/>
  <c r="T464"/>
  <c r="R464"/>
  <c r="P464"/>
  <c r="BI460"/>
  <c r="BH460"/>
  <c r="BG460"/>
  <c r="BF460"/>
  <c r="T460"/>
  <c r="R460"/>
  <c r="P460"/>
  <c r="BI459"/>
  <c r="BH459"/>
  <c r="BG459"/>
  <c r="BF459"/>
  <c r="T459"/>
  <c r="R459"/>
  <c r="P459"/>
  <c r="BI453"/>
  <c r="BH453"/>
  <c r="BG453"/>
  <c r="BF453"/>
  <c r="T453"/>
  <c r="R453"/>
  <c r="P453"/>
  <c r="BI450"/>
  <c r="BH450"/>
  <c r="BG450"/>
  <c r="BF450"/>
  <c r="T450"/>
  <c r="R450"/>
  <c r="P450"/>
  <c r="BI446"/>
  <c r="BH446"/>
  <c r="BG446"/>
  <c r="BF446"/>
  <c r="T446"/>
  <c r="R446"/>
  <c r="P446"/>
  <c r="BI441"/>
  <c r="BH441"/>
  <c r="BG441"/>
  <c r="BF441"/>
  <c r="T441"/>
  <c r="R441"/>
  <c r="P441"/>
  <c r="BI440"/>
  <c r="BH440"/>
  <c r="BG440"/>
  <c r="BF440"/>
  <c r="T440"/>
  <c r="R440"/>
  <c r="P440"/>
  <c r="BI425"/>
  <c r="BH425"/>
  <c r="BG425"/>
  <c r="BF425"/>
  <c r="T425"/>
  <c r="R425"/>
  <c r="P425"/>
  <c r="BI424"/>
  <c r="BH424"/>
  <c r="BG424"/>
  <c r="BF424"/>
  <c r="T424"/>
  <c r="R424"/>
  <c r="P424"/>
  <c r="BI402"/>
  <c r="BH402"/>
  <c r="BG402"/>
  <c r="BF402"/>
  <c r="T402"/>
  <c r="R402"/>
  <c r="P402"/>
  <c r="BI401"/>
  <c r="BH401"/>
  <c r="BG401"/>
  <c r="BF401"/>
  <c r="T401"/>
  <c r="R401"/>
  <c r="P401"/>
  <c r="BI382"/>
  <c r="BH382"/>
  <c r="BG382"/>
  <c r="BF382"/>
  <c r="T382"/>
  <c r="R382"/>
  <c r="P382"/>
  <c r="BI375"/>
  <c r="BH375"/>
  <c r="BG375"/>
  <c r="BF375"/>
  <c r="T375"/>
  <c r="R375"/>
  <c r="P375"/>
  <c r="BI309"/>
  <c r="BH309"/>
  <c r="BG309"/>
  <c r="BF309"/>
  <c r="T309"/>
  <c r="R309"/>
  <c r="P309"/>
  <c r="BI245"/>
  <c r="BH245"/>
  <c r="BG245"/>
  <c r="BF245"/>
  <c r="T245"/>
  <c r="R245"/>
  <c r="P245"/>
  <c r="BI244"/>
  <c r="BH244"/>
  <c r="BG244"/>
  <c r="BF244"/>
  <c r="T244"/>
  <c r="R244"/>
  <c r="P244"/>
  <c r="BI239"/>
  <c r="BH239"/>
  <c r="BG239"/>
  <c r="BF239"/>
  <c r="T239"/>
  <c r="R239"/>
  <c r="P239"/>
  <c r="BI237"/>
  <c r="BH237"/>
  <c r="BG237"/>
  <c r="BF237"/>
  <c r="T237"/>
  <c r="R237"/>
  <c r="P237"/>
  <c r="BI232"/>
  <c r="BH232"/>
  <c r="BG232"/>
  <c r="BF232"/>
  <c r="T232"/>
  <c r="R232"/>
  <c r="P232"/>
  <c r="BI227"/>
  <c r="BH227"/>
  <c r="BG227"/>
  <c r="BF227"/>
  <c r="T227"/>
  <c r="R227"/>
  <c r="P227"/>
  <c r="BI222"/>
  <c r="BH222"/>
  <c r="BG222"/>
  <c r="BF222"/>
  <c r="T222"/>
  <c r="R222"/>
  <c r="P222"/>
  <c r="BI215"/>
  <c r="BH215"/>
  <c r="BG215"/>
  <c r="BF215"/>
  <c r="T215"/>
  <c r="R215"/>
  <c r="P215"/>
  <c r="BI210"/>
  <c r="BH210"/>
  <c r="BG210"/>
  <c r="BF210"/>
  <c r="T210"/>
  <c r="R210"/>
  <c r="P210"/>
  <c r="BI207"/>
  <c r="BH207"/>
  <c r="BG207"/>
  <c r="BF207"/>
  <c r="T207"/>
  <c r="R207"/>
  <c r="P207"/>
  <c r="BI202"/>
  <c r="BH202"/>
  <c r="BG202"/>
  <c r="BF202"/>
  <c r="T202"/>
  <c r="R202"/>
  <c r="P202"/>
  <c r="BI200"/>
  <c r="BH200"/>
  <c r="BG200"/>
  <c r="BF200"/>
  <c r="T200"/>
  <c r="R200"/>
  <c r="P200"/>
  <c r="BI196"/>
  <c r="BH196"/>
  <c r="BG196"/>
  <c r="BF196"/>
  <c r="T196"/>
  <c r="R196"/>
  <c r="P196"/>
  <c r="BI193"/>
  <c r="BH193"/>
  <c r="BG193"/>
  <c r="BF193"/>
  <c r="T193"/>
  <c r="R193"/>
  <c r="P193"/>
  <c r="BI189"/>
  <c r="BH189"/>
  <c r="BG189"/>
  <c r="BF189"/>
  <c r="T189"/>
  <c r="R189"/>
  <c r="P189"/>
  <c r="BI184"/>
  <c r="BH184"/>
  <c r="BG184"/>
  <c r="BF184"/>
  <c r="T184"/>
  <c r="R184"/>
  <c r="P184"/>
  <c r="BI179"/>
  <c r="BH179"/>
  <c r="BG179"/>
  <c r="BF179"/>
  <c r="T179"/>
  <c r="T178"/>
  <c r="R179"/>
  <c r="R178"/>
  <c r="P179"/>
  <c r="P178"/>
  <c r="BI169"/>
  <c r="BH169"/>
  <c r="BG169"/>
  <c r="BF169"/>
  <c r="T169"/>
  <c r="T155"/>
  <c r="R169"/>
  <c r="R155"/>
  <c r="P169"/>
  <c r="P155"/>
  <c r="BI156"/>
  <c r="BH156"/>
  <c r="BG156"/>
  <c r="BF156"/>
  <c r="T156"/>
  <c r="R156"/>
  <c r="P156"/>
  <c r="BI152"/>
  <c r="BH152"/>
  <c r="BG152"/>
  <c r="BF152"/>
  <c r="T152"/>
  <c r="R152"/>
  <c r="P152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F128"/>
  <c r="E126"/>
  <c r="F89"/>
  <c r="E87"/>
  <c r="J24"/>
  <c r="E24"/>
  <c r="J92"/>
  <c r="J23"/>
  <c r="J21"/>
  <c r="E21"/>
  <c r="J130"/>
  <c r="J20"/>
  <c r="J18"/>
  <c r="E18"/>
  <c r="F131"/>
  <c r="J17"/>
  <c r="J15"/>
  <c r="E15"/>
  <c r="F130"/>
  <c r="J14"/>
  <c r="J12"/>
  <c r="J128"/>
  <c r="E7"/>
  <c r="E124"/>
  <c i="1" r="L90"/>
  <c r="AM90"/>
  <c r="AM89"/>
  <c r="L89"/>
  <c r="AM87"/>
  <c r="L87"/>
  <c r="L85"/>
  <c r="L84"/>
  <c i="2" r="J959"/>
  <c r="BK739"/>
  <c r="BK910"/>
  <c r="J425"/>
  <c r="J156"/>
  <c r="BK749"/>
  <c r="BK668"/>
  <c r="BK450"/>
  <c r="BK854"/>
  <c r="J754"/>
  <c r="J687"/>
  <c r="J616"/>
  <c r="BK489"/>
  <c r="J402"/>
  <c r="J489"/>
  <c r="J149"/>
  <c r="BK699"/>
  <c r="J189"/>
  <c r="BK743"/>
  <c r="BK842"/>
  <c r="J730"/>
  <c r="J694"/>
  <c r="BK638"/>
  <c r="BK616"/>
  <c r="BK553"/>
  <c r="J244"/>
  <c r="J184"/>
  <c i="3" r="BK211"/>
  <c r="J377"/>
  <c r="BK333"/>
  <c r="J310"/>
  <c r="BK376"/>
  <c r="BK310"/>
  <c r="BK197"/>
  <c r="J140"/>
  <c r="BK279"/>
  <c r="BK317"/>
  <c r="BK196"/>
  <c r="J248"/>
  <c r="BK234"/>
  <c r="BK395"/>
  <c r="BK359"/>
  <c r="J325"/>
  <c r="BK184"/>
  <c r="J136"/>
  <c i="4" r="BK150"/>
  <c r="J143"/>
  <c r="BK125"/>
  <c i="5" r="BK263"/>
  <c r="J380"/>
  <c r="J399"/>
  <c r="BK333"/>
  <c r="J133"/>
  <c r="J288"/>
  <c r="BK255"/>
  <c r="BK205"/>
  <c i="6" r="BK338"/>
  <c r="BK223"/>
  <c r="J367"/>
  <c r="BK334"/>
  <c r="J383"/>
  <c r="BK271"/>
  <c r="J152"/>
  <c r="BK228"/>
  <c r="J371"/>
  <c r="J268"/>
  <c r="BK152"/>
  <c i="7" r="BK188"/>
  <c r="J128"/>
  <c r="BK180"/>
  <c r="J169"/>
  <c r="BK151"/>
  <c r="BK142"/>
  <c r="J178"/>
  <c r="BK170"/>
  <c r="BK163"/>
  <c r="J142"/>
  <c r="J131"/>
  <c r="BK162"/>
  <c r="J143"/>
  <c r="BK149"/>
  <c r="BK121"/>
  <c i="8" r="J125"/>
  <c r="BK122"/>
  <c r="J119"/>
  <c i="9" r="BK150"/>
  <c r="BK127"/>
  <c r="BK148"/>
  <c r="BK184"/>
  <c r="J176"/>
  <c r="J165"/>
  <c r="J160"/>
  <c r="BK132"/>
  <c r="BK167"/>
  <c r="BK141"/>
  <c r="BK146"/>
  <c r="BK173"/>
  <c r="BK178"/>
  <c r="J156"/>
  <c r="BK140"/>
  <c r="J164"/>
  <c i="10" r="BK123"/>
  <c r="J131"/>
  <c r="BK129"/>
  <c i="11" r="J134"/>
  <c r="BK121"/>
  <c i="12" r="J127"/>
  <c r="J129"/>
  <c i="2" r="J856"/>
  <c r="J705"/>
  <c r="BK237"/>
  <c r="J665"/>
  <c r="J145"/>
  <c r="BK687"/>
  <c r="J179"/>
  <c r="BK921"/>
  <c r="BK796"/>
  <c r="BK716"/>
  <c r="BK684"/>
  <c r="BK584"/>
  <c r="J237"/>
  <c r="BK927"/>
  <c r="BK724"/>
  <c r="J202"/>
  <c r="J883"/>
  <c r="J309"/>
  <c r="J620"/>
  <c r="BK908"/>
  <c r="BK821"/>
  <c r="BK715"/>
  <c r="BK665"/>
  <c r="BK460"/>
  <c r="BK309"/>
  <c r="BK202"/>
  <c i="3" r="J271"/>
  <c r="J384"/>
  <c r="J330"/>
  <c r="BK176"/>
  <c r="BK365"/>
  <c r="J205"/>
  <c r="BK152"/>
  <c r="BK294"/>
  <c r="BK328"/>
  <c r="J202"/>
  <c r="BK255"/>
  <c r="BK189"/>
  <c r="BK390"/>
  <c r="BK377"/>
  <c r="J328"/>
  <c r="J176"/>
  <c i="4" r="BK171"/>
  <c r="BK131"/>
  <c r="J150"/>
  <c i="5" r="BK380"/>
  <c r="J258"/>
  <c r="J205"/>
  <c r="BK153"/>
  <c r="BK378"/>
  <c r="J352"/>
  <c r="BK223"/>
  <c r="J223"/>
  <c r="J402"/>
  <c r="BK362"/>
  <c r="J342"/>
  <c r="BK258"/>
  <c i="6" r="BK371"/>
  <c r="BK261"/>
  <c r="J347"/>
  <c r="BK413"/>
  <c r="J280"/>
  <c r="BK363"/>
  <c r="J343"/>
  <c r="BK292"/>
  <c r="BK177"/>
  <c r="BK284"/>
  <c r="J201"/>
  <c i="7" r="BK152"/>
  <c r="BK131"/>
  <c r="J159"/>
  <c r="J181"/>
  <c r="BK166"/>
  <c r="J146"/>
  <c r="J129"/>
  <c r="BK181"/>
  <c r="J174"/>
  <c r="J166"/>
  <c r="J138"/>
  <c r="BK130"/>
  <c r="J161"/>
  <c r="BK146"/>
  <c r="J119"/>
  <c r="BK148"/>
  <c r="J120"/>
  <c i="8" r="J120"/>
  <c r="BK124"/>
  <c r="BK119"/>
  <c i="9" r="J159"/>
  <c r="J132"/>
  <c r="J177"/>
  <c r="J139"/>
  <c r="J169"/>
  <c r="J140"/>
  <c r="BK136"/>
  <c r="J172"/>
  <c r="J147"/>
  <c r="J136"/>
  <c r="BK168"/>
  <c r="J145"/>
  <c i="10" r="J134"/>
  <c r="J126"/>
  <c r="J123"/>
  <c i="11" r="BK130"/>
  <c r="BK127"/>
  <c i="12" r="BK121"/>
  <c r="BK125"/>
  <c i="2" r="BK768"/>
  <c r="J674"/>
  <c r="BK402"/>
  <c r="BK702"/>
  <c r="BK401"/>
  <c r="J752"/>
  <c r="J239"/>
  <c r="J927"/>
  <c r="J879"/>
  <c r="BK752"/>
  <c r="J715"/>
  <c r="J612"/>
  <c r="J963"/>
  <c r="J460"/>
  <c r="BK207"/>
  <c r="J137"/>
  <c r="J768"/>
  <c r="BK196"/>
  <c r="J574"/>
  <c r="J910"/>
  <c r="J763"/>
  <c r="J690"/>
  <c r="BK633"/>
  <c r="BK612"/>
  <c r="BK375"/>
  <c r="BK156"/>
  <c i="3" r="J259"/>
  <c r="J376"/>
  <c r="J324"/>
  <c r="BK342"/>
  <c r="J201"/>
  <c r="J359"/>
  <c r="J211"/>
  <c r="BK275"/>
  <c r="J338"/>
  <c r="J288"/>
  <c r="J170"/>
  <c r="BK386"/>
  <c r="BK346"/>
  <c r="BK297"/>
  <c r="BK140"/>
  <c i="4" r="J171"/>
  <c r="BK164"/>
  <c r="J140"/>
  <c i="5" r="J333"/>
  <c r="BK236"/>
  <c r="BK329"/>
  <c r="BK402"/>
  <c r="J362"/>
  <c r="BK316"/>
  <c r="BK173"/>
  <c r="BK182"/>
  <c r="BK273"/>
  <c r="BK399"/>
  <c r="BK358"/>
  <c r="J316"/>
  <c r="J140"/>
  <c i="6" r="BK314"/>
  <c r="J413"/>
  <c r="BK304"/>
  <c r="BK174"/>
  <c r="J359"/>
  <c r="J338"/>
  <c r="J296"/>
  <c r="BK204"/>
  <c r="J262"/>
  <c r="BK213"/>
  <c r="J204"/>
  <c i="7" r="J153"/>
  <c r="BK124"/>
  <c r="BK134"/>
  <c r="BK177"/>
  <c r="BK164"/>
  <c r="BK137"/>
  <c r="J121"/>
  <c r="BK171"/>
  <c r="J165"/>
  <c r="J149"/>
  <c r="BK129"/>
  <c r="J157"/>
  <c r="BK165"/>
  <c r="J180"/>
  <c r="BK141"/>
  <c r="BK119"/>
  <c i="8" r="J122"/>
  <c r="BK117"/>
  <c r="J117"/>
  <c i="9" r="BK160"/>
  <c r="BK144"/>
  <c r="BK164"/>
  <c i="2" r="J839"/>
  <c r="J724"/>
  <c r="BK522"/>
  <c r="BK222"/>
  <c r="J699"/>
  <c r="BK628"/>
  <c r="BK446"/>
  <c r="BK232"/>
  <c r="BK959"/>
  <c r="BK758"/>
  <c r="J709"/>
  <c r="BK674"/>
  <c r="J553"/>
  <c r="J453"/>
  <c r="BK382"/>
  <c r="J758"/>
  <c r="BK245"/>
  <c r="BK145"/>
  <c r="J875"/>
  <c r="J227"/>
  <c r="J785"/>
  <c r="BK189"/>
  <c r="BK856"/>
  <c r="J734"/>
  <c r="J714"/>
  <c r="BK643"/>
  <c r="BK588"/>
  <c r="J441"/>
  <c r="J200"/>
  <c i="3" r="BK263"/>
  <c r="BK160"/>
  <c r="BK338"/>
  <c r="J307"/>
  <c r="J255"/>
  <c r="J365"/>
  <c r="J160"/>
  <c r="J263"/>
  <c r="BK170"/>
  <c r="BK247"/>
  <c r="J223"/>
  <c r="J395"/>
  <c r="BK384"/>
  <c r="BK330"/>
  <c r="BK284"/>
  <c r="J128"/>
  <c i="4" r="J147"/>
  <c r="BK135"/>
  <c r="BK143"/>
  <c i="5" r="BK288"/>
  <c r="BK352"/>
  <c r="J137"/>
  <c r="J364"/>
  <c r="J273"/>
  <c r="J343"/>
  <c r="BK137"/>
  <c r="J263"/>
  <c r="BK364"/>
  <c r="BK332"/>
  <c r="J236"/>
  <c i="6" r="BK367"/>
  <c r="BK410"/>
  <c r="J375"/>
  <c r="BK330"/>
  <c r="BK379"/>
  <c r="J355"/>
  <c r="BK326"/>
  <c r="J266"/>
  <c r="BK201"/>
  <c r="J261"/>
  <c r="BK266"/>
  <c i="7" r="J173"/>
  <c r="J150"/>
  <c r="BK160"/>
  <c r="BK126"/>
  <c r="J179"/>
  <c r="BK155"/>
  <c r="BK144"/>
  <c r="J123"/>
  <c r="J176"/>
  <c r="BK167"/>
  <c r="J152"/>
  <c r="J122"/>
  <c r="J175"/>
  <c r="J145"/>
  <c r="J155"/>
  <c r="BK138"/>
  <c r="BK133"/>
  <c i="8" r="J118"/>
  <c r="BK123"/>
  <c i="9" r="BK183"/>
  <c r="J129"/>
  <c r="J152"/>
  <c r="J178"/>
  <c r="J161"/>
  <c r="BK138"/>
  <c r="J173"/>
  <c r="BK166"/>
  <c r="J183"/>
  <c r="J168"/>
  <c r="J146"/>
  <c r="J133"/>
  <c r="J179"/>
  <c r="BK133"/>
  <c i="10" r="BK136"/>
  <c r="BK124"/>
  <c r="J124"/>
  <c i="11" r="J121"/>
  <c r="J137"/>
  <c r="BK124"/>
  <c i="12" r="J121"/>
  <c i="2" r="J743"/>
  <c r="J643"/>
  <c r="BK141"/>
  <c r="J382"/>
  <c r="BK137"/>
  <c r="J677"/>
  <c r="J908"/>
  <c r="BK838"/>
  <c r="J739"/>
  <c r="J702"/>
  <c r="J638"/>
  <c r="BK574"/>
  <c r="BK244"/>
  <c r="BK200"/>
  <c r="BK875"/>
  <c r="J210"/>
  <c r="BK169"/>
  <c r="BK904"/>
  <c r="J749"/>
  <c r="J584"/>
  <c r="J921"/>
  <c r="BK839"/>
  <c r="J716"/>
  <c r="J671"/>
  <c r="BK239"/>
  <c i="3" r="BK303"/>
  <c r="J196"/>
  <c r="J346"/>
  <c r="BK313"/>
  <c r="BK215"/>
  <c r="BK300"/>
  <c r="J189"/>
  <c r="BK324"/>
  <c r="BK353"/>
  <c r="J145"/>
  <c r="J297"/>
  <c r="BK177"/>
  <c r="J390"/>
  <c r="BK372"/>
  <c r="J323"/>
  <c r="BK271"/>
  <c i="4" r="J131"/>
  <c r="BK136"/>
  <c r="BK166"/>
  <c i="5" r="J329"/>
  <c r="BK133"/>
  <c r="J308"/>
  <c r="BK389"/>
  <c r="J353"/>
  <c r="J268"/>
  <c r="BK342"/>
  <c r="BK161"/>
  <c r="BK343"/>
  <c r="BK321"/>
  <c i="6" r="BK385"/>
  <c r="J235"/>
  <c r="BK383"/>
  <c r="BK359"/>
  <c r="BK296"/>
  <c r="J292"/>
  <c r="J228"/>
  <c r="BK263"/>
  <c r="BK288"/>
  <c r="J304"/>
  <c r="J263"/>
  <c i="7" r="BK158"/>
  <c r="J158"/>
  <c r="BK184"/>
  <c r="BK173"/>
  <c r="J167"/>
  <c r="BK150"/>
  <c r="BK136"/>
  <c r="BK169"/>
  <c r="BK159"/>
  <c r="BK143"/>
  <c r="J134"/>
  <c r="J126"/>
  <c r="BK176"/>
  <c r="BK154"/>
  <c r="J137"/>
  <c r="BK128"/>
  <c i="8" r="BK125"/>
  <c r="BK126"/>
  <c i="9" r="BK176"/>
  <c r="J171"/>
  <c r="J182"/>
  <c r="BK156"/>
  <c r="BK129"/>
  <c r="J148"/>
  <c r="J186"/>
  <c r="BK165"/>
  <c r="BK175"/>
  <c r="BK154"/>
  <c r="BK181"/>
  <c i="10" r="BK134"/>
  <c r="BK126"/>
  <c r="BK131"/>
  <c i="11" r="J124"/>
  <c r="BK131"/>
  <c i="2" r="J774"/>
  <c r="J684"/>
  <c r="BK425"/>
  <c r="BK440"/>
  <c r="BK210"/>
  <c r="J735"/>
  <c r="BK453"/>
  <c r="BK441"/>
  <c r="BK215"/>
  <c r="BK785"/>
  <c r="BK721"/>
  <c r="BK690"/>
  <c r="BK624"/>
  <c r="BK573"/>
  <c r="J464"/>
  <c r="J169"/>
  <c r="BK735"/>
  <c r="BK459"/>
  <c r="BK179"/>
  <c i="1" r="AS94"/>
  <c i="2" r="J721"/>
  <c r="J668"/>
  <c r="BK620"/>
  <c r="BK582"/>
  <c r="BK464"/>
  <c r="J446"/>
  <c r="BK149"/>
  <c i="3" r="J197"/>
  <c r="BK357"/>
  <c r="BK325"/>
  <c r="J303"/>
  <c r="BK201"/>
  <c r="BK241"/>
  <c r="J357"/>
  <c r="BK128"/>
  <c r="BK205"/>
  <c r="J300"/>
  <c r="J284"/>
  <c r="J132"/>
  <c r="J385"/>
  <c r="J342"/>
  <c r="J313"/>
  <c r="BK223"/>
  <c i="4" r="J166"/>
  <c r="BK140"/>
  <c r="BK147"/>
  <c i="5" r="J301"/>
  <c r="J129"/>
  <c r="J255"/>
  <c r="BK140"/>
  <c r="J321"/>
  <c r="BK183"/>
  <c r="BK206"/>
  <c r="J275"/>
  <c r="BK170"/>
  <c r="J389"/>
  <c i="6" r="J410"/>
  <c r="BK268"/>
  <c r="J385"/>
  <c r="J363"/>
  <c r="J326"/>
  <c r="J334"/>
  <c r="J300"/>
  <c r="J288"/>
  <c r="J127"/>
  <c r="J284"/>
  <c r="BK235"/>
  <c i="7" r="BK157"/>
  <c r="BK179"/>
  <c r="J188"/>
  <c r="BK178"/>
  <c r="BK168"/>
  <c r="J160"/>
  <c r="J140"/>
  <c r="BK175"/>
  <c r="J164"/>
  <c r="BK147"/>
  <c r="J139"/>
  <c r="BK125"/>
  <c r="J130"/>
  <c r="J136"/>
  <c r="BK122"/>
  <c i="8" r="J124"/>
  <c r="BK120"/>
  <c r="J121"/>
  <c i="9" r="J181"/>
  <c r="J126"/>
  <c r="J144"/>
  <c r="BK163"/>
  <c r="J128"/>
  <c r="BK139"/>
  <c r="BK179"/>
  <c r="J166"/>
  <c r="J130"/>
  <c r="J163"/>
  <c r="J141"/>
  <c r="J185"/>
  <c r="BK158"/>
  <c i="10" r="BK128"/>
  <c r="J135"/>
  <c i="11" r="BK137"/>
  <c r="J127"/>
  <c i="12" r="BK127"/>
  <c r="J125"/>
  <c i="2" r="BK671"/>
  <c r="J375"/>
  <c r="BK424"/>
  <c r="BK152"/>
  <c r="BK705"/>
  <c r="J647"/>
  <c r="BK963"/>
  <c r="J904"/>
  <c r="J821"/>
  <c r="BK730"/>
  <c r="BK694"/>
  <c r="J633"/>
  <c r="J245"/>
  <c r="J207"/>
  <c r="BK734"/>
  <c r="J232"/>
  <c r="J141"/>
  <c r="BK774"/>
  <c r="BK714"/>
  <c r="BK193"/>
  <c r="BK883"/>
  <c r="BK754"/>
  <c r="BK709"/>
  <c r="J573"/>
  <c r="J450"/>
  <c r="J424"/>
  <c r="J193"/>
  <c i="3" r="J177"/>
  <c r="J317"/>
  <c r="J372"/>
  <c r="BK288"/>
  <c r="BK145"/>
  <c r="J215"/>
  <c r="BK323"/>
  <c r="BK291"/>
  <c r="BK259"/>
  <c r="J241"/>
  <c r="BK136"/>
  <c r="J386"/>
  <c r="J275"/>
  <c r="BK202"/>
  <c r="J150"/>
  <c i="4" r="J135"/>
  <c r="J125"/>
  <c r="BK154"/>
  <c i="5" r="BK355"/>
  <c r="J153"/>
  <c r="BK129"/>
  <c r="BK375"/>
  <c r="BK308"/>
  <c r="J170"/>
  <c r="J182"/>
  <c r="BK404"/>
  <c r="J375"/>
  <c r="J355"/>
  <c r="BK275"/>
  <c r="J161"/>
  <c i="6" r="BK322"/>
  <c r="BK355"/>
  <c r="J314"/>
  <c r="J330"/>
  <c r="BK375"/>
  <c r="BK347"/>
  <c r="BK318"/>
  <c r="J213"/>
  <c r="J318"/>
  <c r="J271"/>
  <c r="J177"/>
  <c i="7" r="J151"/>
  <c r="BK123"/>
  <c r="BK135"/>
  <c r="BK172"/>
  <c r="J162"/>
  <c r="BK145"/>
  <c r="J124"/>
  <c r="J177"/>
  <c r="J168"/>
  <c r="J141"/>
  <c r="J132"/>
  <c r="BK120"/>
  <c r="J170"/>
  <c r="BK139"/>
  <c r="BK153"/>
  <c r="BK127"/>
  <c i="8" r="J126"/>
  <c r="BK118"/>
  <c i="9" r="BK186"/>
  <c r="BK147"/>
  <c r="BK182"/>
  <c r="BK159"/>
  <c r="BK177"/>
  <c r="BK152"/>
  <c r="BK126"/>
  <c r="BK130"/>
  <c r="BK131"/>
  <c r="J158"/>
  <c r="BK143"/>
  <c r="J131"/>
  <c r="J167"/>
  <c i="10" r="BK135"/>
  <c r="J129"/>
  <c r="J128"/>
  <c i="11" r="BK134"/>
  <c r="J130"/>
  <c i="12" r="BK123"/>
  <c r="BK119"/>
  <c i="2" r="J854"/>
  <c r="BK647"/>
  <c r="BK184"/>
  <c r="J628"/>
  <c r="J215"/>
  <c r="BK680"/>
  <c r="J588"/>
  <c r="J401"/>
  <c r="J916"/>
  <c r="J842"/>
  <c r="BK719"/>
  <c r="BK677"/>
  <c r="J582"/>
  <c r="BK227"/>
  <c r="BK879"/>
  <c r="J522"/>
  <c r="J152"/>
  <c r="BK763"/>
  <c r="J796"/>
  <c r="J196"/>
  <c r="BK916"/>
  <c r="J838"/>
  <c r="J719"/>
  <c r="J680"/>
  <c r="J624"/>
  <c r="J459"/>
  <c r="J440"/>
  <c r="J222"/>
  <c i="3" r="J291"/>
  <c r="J184"/>
  <c r="J353"/>
  <c r="J234"/>
  <c r="BK150"/>
  <c r="BK132"/>
  <c r="BK248"/>
  <c r="BK307"/>
  <c r="J279"/>
  <c r="J152"/>
  <c r="BK385"/>
  <c r="J333"/>
  <c r="J294"/>
  <c r="J247"/>
  <c i="4" r="J164"/>
  <c r="J154"/>
  <c r="J136"/>
  <c i="5" r="BK268"/>
  <c r="BK353"/>
  <c r="J183"/>
  <c r="J358"/>
  <c r="BK301"/>
  <c r="J378"/>
  <c r="J332"/>
  <c r="J173"/>
  <c r="J404"/>
  <c r="J206"/>
  <c i="6" r="BK343"/>
  <c r="J174"/>
  <c r="J379"/>
  <c r="J351"/>
  <c r="BK300"/>
  <c r="BK351"/>
  <c r="J322"/>
  <c r="BK262"/>
  <c r="BK127"/>
  <c r="J223"/>
  <c r="BK280"/>
  <c i="7" r="J154"/>
  <c r="BK132"/>
  <c r="BK161"/>
  <c r="J127"/>
  <c r="BK174"/>
  <c r="J171"/>
  <c r="J163"/>
  <c r="J135"/>
  <c r="J184"/>
  <c r="J172"/>
  <c r="BK156"/>
  <c r="BK140"/>
  <c r="J133"/>
  <c r="J144"/>
  <c r="J148"/>
  <c r="J125"/>
  <c r="J147"/>
  <c r="J156"/>
  <c i="8" r="J123"/>
  <c r="BK121"/>
  <c i="9" r="BK172"/>
  <c r="BK145"/>
  <c r="BK128"/>
  <c r="J127"/>
  <c r="J175"/>
  <c r="BK170"/>
  <c r="BK169"/>
  <c r="J143"/>
  <c r="J154"/>
  <c r="BK185"/>
  <c r="J170"/>
  <c r="BK161"/>
  <c r="BK135"/>
  <c r="J135"/>
  <c r="BK171"/>
  <c r="J138"/>
  <c r="J184"/>
  <c r="J150"/>
  <c i="10" r="BK133"/>
  <c r="J136"/>
  <c r="J133"/>
  <c i="11" r="J131"/>
  <c i="12" r="BK129"/>
  <c r="J119"/>
  <c r="J123"/>
  <c i="2" l="1" r="R136"/>
  <c r="P646"/>
  <c r="R713"/>
  <c r="P767"/>
  <c i="3" r="BK283"/>
  <c r="J283"/>
  <c r="J99"/>
  <c r="T358"/>
  <c i="5" r="BK128"/>
  <c r="J128"/>
  <c r="J98"/>
  <c r="R128"/>
  <c r="R127"/>
  <c r="P274"/>
  <c r="T354"/>
  <c r="R363"/>
  <c i="6" r="BK126"/>
  <c r="P270"/>
  <c i="2" r="BK136"/>
  <c r="T646"/>
  <c r="P713"/>
  <c r="T767"/>
  <c i="3" r="BK127"/>
  <c r="BK322"/>
  <c r="J322"/>
  <c r="J100"/>
  <c r="P332"/>
  <c i="5" r="T128"/>
  <c r="T127"/>
  <c r="T274"/>
  <c r="BK379"/>
  <c r="J379"/>
  <c r="J105"/>
  <c i="6" r="R126"/>
  <c r="T270"/>
  <c i="8" r="P116"/>
  <c i="1" r="AU101"/>
  <c i="9" r="P125"/>
  <c r="P137"/>
  <c r="T142"/>
  <c r="T157"/>
  <c r="R174"/>
  <c i="10" r="BK122"/>
  <c r="J122"/>
  <c r="J97"/>
  <c r="BK127"/>
  <c r="J127"/>
  <c r="J99"/>
  <c r="P132"/>
  <c i="11" r="P120"/>
  <c r="P119"/>
  <c r="P118"/>
  <c i="1" r="AU104"/>
  <c i="2" r="BK183"/>
  <c r="J183"/>
  <c r="J101"/>
  <c r="BK723"/>
  <c r="J723"/>
  <c r="J106"/>
  <c r="BK753"/>
  <c r="J753"/>
  <c r="J107"/>
  <c r="R753"/>
  <c r="R855"/>
  <c r="P915"/>
  <c i="3" r="P127"/>
  <c r="R322"/>
  <c r="R358"/>
  <c i="4" r="BK130"/>
  <c r="J130"/>
  <c r="J100"/>
  <c i="5" r="BK139"/>
  <c r="J139"/>
  <c r="J101"/>
  <c r="R274"/>
  <c r="R379"/>
  <c i="6" r="BK200"/>
  <c r="J200"/>
  <c r="J99"/>
  <c r="R200"/>
  <c r="P260"/>
  <c r="P384"/>
  <c i="9" r="T125"/>
  <c r="BK137"/>
  <c r="J137"/>
  <c r="J99"/>
  <c r="R142"/>
  <c r="R149"/>
  <c r="P174"/>
  <c r="R180"/>
  <c i="10" r="R122"/>
  <c r="T132"/>
  <c i="2" r="P183"/>
  <c r="R723"/>
  <c r="BK855"/>
  <c r="J855"/>
  <c r="J110"/>
  <c r="BK915"/>
  <c r="J915"/>
  <c r="J112"/>
  <c i="3" r="R127"/>
  <c r="T322"/>
  <c r="T332"/>
  <c i="5" r="R139"/>
  <c r="P354"/>
  <c r="T379"/>
  <c i="6" r="T126"/>
  <c r="T200"/>
  <c r="T260"/>
  <c r="R384"/>
  <c i="8" r="R116"/>
  <c i="9" r="R125"/>
  <c r="T137"/>
  <c r="BK149"/>
  <c r="J149"/>
  <c r="J101"/>
  <c r="T149"/>
  <c r="BK174"/>
  <c r="J174"/>
  <c r="J103"/>
  <c r="P180"/>
  <c i="10" r="T122"/>
  <c r="BK132"/>
  <c r="J132"/>
  <c r="J101"/>
  <c i="11" r="R120"/>
  <c r="R119"/>
  <c r="R118"/>
  <c i="2" r="P136"/>
  <c r="R646"/>
  <c r="BK713"/>
  <c r="J713"/>
  <c r="J103"/>
  <c r="T753"/>
  <c r="T855"/>
  <c r="T915"/>
  <c i="3" r="P283"/>
  <c r="BK358"/>
  <c r="J358"/>
  <c r="J104"/>
  <c i="4" r="R130"/>
  <c r="R129"/>
  <c r="R122"/>
  <c i="5" r="P128"/>
  <c r="P127"/>
  <c r="BK274"/>
  <c r="J274"/>
  <c r="J102"/>
  <c r="R354"/>
  <c r="T363"/>
  <c i="6" r="BK270"/>
  <c r="BK269"/>
  <c r="J269"/>
  <c r="J102"/>
  <c r="BK384"/>
  <c r="J384"/>
  <c r="J104"/>
  <c i="8" r="BK116"/>
  <c r="J116"/>
  <c r="J96"/>
  <c i="9" r="BK125"/>
  <c r="J125"/>
  <c r="J97"/>
  <c r="P134"/>
  <c r="BK142"/>
  <c r="J142"/>
  <c r="J100"/>
  <c r="BK157"/>
  <c r="J157"/>
  <c r="J102"/>
  <c r="T174"/>
  <c i="10" r="P122"/>
  <c r="R132"/>
  <c i="11" r="BK120"/>
  <c r="BK119"/>
  <c r="BK118"/>
  <c r="J118"/>
  <c r="J96"/>
  <c i="12" r="BK118"/>
  <c r="BK117"/>
  <c r="J117"/>
  <c r="J96"/>
  <c i="2" r="T183"/>
  <c r="T135"/>
  <c r="T134"/>
  <c r="T723"/>
  <c r="T722"/>
  <c r="R767"/>
  <c i="3" r="R283"/>
  <c r="BK332"/>
  <c r="J332"/>
  <c r="J103"/>
  <c i="4" r="T130"/>
  <c r="T129"/>
  <c r="T122"/>
  <c i="9" r="R134"/>
  <c r="P157"/>
  <c i="10" r="R127"/>
  <c i="12" r="P118"/>
  <c r="P117"/>
  <c i="1" r="AU105"/>
  <c i="2" r="T136"/>
  <c r="BK646"/>
  <c r="J646"/>
  <c r="J102"/>
  <c r="T713"/>
  <c r="BK767"/>
  <c r="J767"/>
  <c r="J109"/>
  <c i="3" r="T127"/>
  <c r="P322"/>
  <c r="P358"/>
  <c i="5" r="P139"/>
  <c r="BK354"/>
  <c r="J354"/>
  <c r="J103"/>
  <c r="P379"/>
  <c i="6" r="R270"/>
  <c r="R269"/>
  <c i="9" r="BK134"/>
  <c r="J134"/>
  <c r="J98"/>
  <c r="T134"/>
  <c r="P142"/>
  <c r="R157"/>
  <c r="T180"/>
  <c i="10" r="P127"/>
  <c i="11" r="T120"/>
  <c r="T119"/>
  <c r="T118"/>
  <c i="12" r="T118"/>
  <c r="T117"/>
  <c i="2" r="R183"/>
  <c r="R135"/>
  <c r="P723"/>
  <c r="P753"/>
  <c r="P855"/>
  <c r="R915"/>
  <c i="3" r="T283"/>
  <c r="R332"/>
  <c r="R331"/>
  <c i="4" r="P130"/>
  <c r="P129"/>
  <c r="P122"/>
  <c i="1" r="AU97"/>
  <c i="5" r="T139"/>
  <c r="T138"/>
  <c r="T126"/>
  <c r="BK363"/>
  <c r="J363"/>
  <c r="J104"/>
  <c r="P363"/>
  <c i="6" r="P126"/>
  <c r="P200"/>
  <c r="BK260"/>
  <c r="J260"/>
  <c r="J100"/>
  <c r="R260"/>
  <c r="T384"/>
  <c i="8" r="T116"/>
  <c i="9" r="R137"/>
  <c r="P149"/>
  <c r="BK180"/>
  <c r="J180"/>
  <c r="J104"/>
  <c i="10" r="T127"/>
  <c i="12" r="R118"/>
  <c r="R117"/>
  <c i="5" r="BK136"/>
  <c r="J136"/>
  <c r="J99"/>
  <c i="2" r="BK155"/>
  <c r="J155"/>
  <c r="J99"/>
  <c r="BK178"/>
  <c r="J178"/>
  <c r="J100"/>
  <c r="BK720"/>
  <c r="J720"/>
  <c r="J104"/>
  <c r="BK926"/>
  <c r="J926"/>
  <c r="J113"/>
  <c i="4" r="BK124"/>
  <c r="J124"/>
  <c r="J98"/>
  <c i="2" r="BK762"/>
  <c r="J762"/>
  <c r="J108"/>
  <c r="BK962"/>
  <c r="J962"/>
  <c r="J114"/>
  <c i="4" r="BK170"/>
  <c r="J170"/>
  <c r="J102"/>
  <c i="6" r="BK267"/>
  <c r="J267"/>
  <c r="J101"/>
  <c i="2" r="BK909"/>
  <c r="J909"/>
  <c r="J111"/>
  <c i="4" r="BK165"/>
  <c r="J165"/>
  <c r="J101"/>
  <c i="10" r="BK125"/>
  <c r="J125"/>
  <c r="J98"/>
  <c i="3" r="BK329"/>
  <c r="J329"/>
  <c r="J101"/>
  <c r="BK394"/>
  <c r="J394"/>
  <c r="J105"/>
  <c i="10" r="BK130"/>
  <c r="J130"/>
  <c r="J100"/>
  <c i="5" r="BK403"/>
  <c r="J403"/>
  <c r="J106"/>
  <c i="7" r="BK183"/>
  <c r="J183"/>
  <c r="J98"/>
  <c i="12" r="BE119"/>
  <c r="F91"/>
  <c r="E107"/>
  <c r="J113"/>
  <c i="11" r="J119"/>
  <c r="J97"/>
  <c i="12" r="F92"/>
  <c i="11" r="J120"/>
  <c r="J98"/>
  <c i="12" r="J92"/>
  <c r="BE125"/>
  <c r="BE127"/>
  <c r="J89"/>
  <c r="BE121"/>
  <c r="BE123"/>
  <c r="BE129"/>
  <c i="11" r="F92"/>
  <c r="F114"/>
  <c r="J115"/>
  <c r="BE121"/>
  <c r="BE131"/>
  <c r="J89"/>
  <c r="E108"/>
  <c r="BE134"/>
  <c r="BE137"/>
  <c r="J91"/>
  <c r="BE124"/>
  <c r="BE127"/>
  <c r="BE130"/>
  <c i="10" r="J92"/>
  <c r="F118"/>
  <c r="BE128"/>
  <c r="BE131"/>
  <c r="J117"/>
  <c r="F91"/>
  <c r="BE133"/>
  <c r="BE124"/>
  <c i="9" r="BK124"/>
  <c r="J124"/>
  <c r="J96"/>
  <c i="10" r="J89"/>
  <c r="BE129"/>
  <c r="BE135"/>
  <c r="BE136"/>
  <c r="E111"/>
  <c r="BE123"/>
  <c r="BE126"/>
  <c r="BE134"/>
  <c i="9" r="J121"/>
  <c r="BE129"/>
  <c r="BE131"/>
  <c r="BE141"/>
  <c r="BE143"/>
  <c r="BE147"/>
  <c r="BE170"/>
  <c r="BE177"/>
  <c r="BE178"/>
  <c r="BE183"/>
  <c r="BE185"/>
  <c r="J89"/>
  <c r="J120"/>
  <c r="BE126"/>
  <c r="BE152"/>
  <c r="BE172"/>
  <c r="BE173"/>
  <c r="BE176"/>
  <c r="BE181"/>
  <c r="E85"/>
  <c r="BE132"/>
  <c r="BE138"/>
  <c r="BE140"/>
  <c r="BE144"/>
  <c r="BE146"/>
  <c r="BE167"/>
  <c r="BE184"/>
  <c r="F91"/>
  <c r="BE128"/>
  <c r="BE139"/>
  <c r="BE156"/>
  <c r="BE158"/>
  <c r="BE159"/>
  <c r="BE160"/>
  <c r="BE182"/>
  <c r="BE186"/>
  <c r="BE127"/>
  <c r="BE171"/>
  <c r="BE133"/>
  <c r="BE135"/>
  <c r="BE136"/>
  <c r="BE161"/>
  <c r="BE168"/>
  <c r="BE175"/>
  <c r="F92"/>
  <c r="BE145"/>
  <c r="BE150"/>
  <c r="BE154"/>
  <c r="BE166"/>
  <c r="BE169"/>
  <c r="BE130"/>
  <c r="BE148"/>
  <c r="BE163"/>
  <c r="BE164"/>
  <c r="BE165"/>
  <c r="BE179"/>
  <c i="8" r="J91"/>
  <c r="J92"/>
  <c r="J110"/>
  <c r="BE120"/>
  <c r="BE123"/>
  <c r="E85"/>
  <c r="F112"/>
  <c r="BE117"/>
  <c r="BE125"/>
  <c i="7" r="BK182"/>
  <c r="J182"/>
  <c r="J97"/>
  <c i="8" r="BE119"/>
  <c r="BE122"/>
  <c r="BE124"/>
  <c r="BE126"/>
  <c r="F92"/>
  <c r="BE118"/>
  <c r="BE121"/>
  <c i="6" r="J126"/>
  <c r="J98"/>
  <c i="7" r="E108"/>
  <c r="J114"/>
  <c r="BE122"/>
  <c r="BE129"/>
  <c r="BE143"/>
  <c r="BE147"/>
  <c r="BE163"/>
  <c r="BE173"/>
  <c r="BE123"/>
  <c r="BE134"/>
  <c r="BE139"/>
  <c r="BE142"/>
  <c r="BE150"/>
  <c r="BE156"/>
  <c r="BE158"/>
  <c r="BE168"/>
  <c r="BE171"/>
  <c r="BE175"/>
  <c r="BE126"/>
  <c r="BE140"/>
  <c r="BE149"/>
  <c r="BE153"/>
  <c r="BE167"/>
  <c r="BE177"/>
  <c r="F91"/>
  <c r="BE120"/>
  <c r="BE132"/>
  <c r="BE137"/>
  <c r="BE145"/>
  <c r="BE148"/>
  <c r="BE154"/>
  <c r="BE169"/>
  <c r="BE172"/>
  <c r="J115"/>
  <c r="BE121"/>
  <c r="BE128"/>
  <c r="BE144"/>
  <c r="BE146"/>
  <c r="BE151"/>
  <c r="BE160"/>
  <c r="BE164"/>
  <c r="BE166"/>
  <c r="BE174"/>
  <c r="BE176"/>
  <c r="BE178"/>
  <c r="J112"/>
  <c r="F115"/>
  <c r="BE130"/>
  <c r="BE131"/>
  <c r="BE138"/>
  <c r="BE141"/>
  <c r="BE152"/>
  <c r="BE157"/>
  <c r="BE161"/>
  <c r="BE165"/>
  <c r="BE170"/>
  <c r="BE179"/>
  <c r="BE180"/>
  <c r="BE181"/>
  <c r="BE184"/>
  <c r="BE188"/>
  <c i="6" r="J270"/>
  <c r="J103"/>
  <c i="7" r="BE119"/>
  <c r="BE124"/>
  <c r="BE136"/>
  <c r="BE162"/>
  <c r="BE125"/>
  <c r="BE127"/>
  <c r="BE133"/>
  <c r="BE135"/>
  <c r="BE155"/>
  <c r="BE159"/>
  <c i="6" r="F91"/>
  <c r="E114"/>
  <c r="J118"/>
  <c r="F121"/>
  <c r="BE268"/>
  <c r="BE280"/>
  <c r="J91"/>
  <c r="BE174"/>
  <c r="BE223"/>
  <c r="BE263"/>
  <c r="BE266"/>
  <c r="BE271"/>
  <c r="BE127"/>
  <c r="BE292"/>
  <c r="BE318"/>
  <c r="BE359"/>
  <c i="5" r="BK138"/>
  <c r="J138"/>
  <c r="J100"/>
  <c i="6" r="BE152"/>
  <c r="BE235"/>
  <c r="BE262"/>
  <c r="BE343"/>
  <c r="BE296"/>
  <c r="BE314"/>
  <c r="BE330"/>
  <c r="BE334"/>
  <c r="BE355"/>
  <c r="J121"/>
  <c r="BE228"/>
  <c r="BE261"/>
  <c r="BE363"/>
  <c r="BE367"/>
  <c r="BE375"/>
  <c r="BE288"/>
  <c r="BE300"/>
  <c r="BE304"/>
  <c r="BE322"/>
  <c r="BE338"/>
  <c r="BE351"/>
  <c r="BE371"/>
  <c r="BE385"/>
  <c r="BE410"/>
  <c r="BE413"/>
  <c r="BE177"/>
  <c r="BE201"/>
  <c r="BE204"/>
  <c r="BE213"/>
  <c r="BE284"/>
  <c r="BE326"/>
  <c r="BE347"/>
  <c r="BE379"/>
  <c r="BE383"/>
  <c i="5" r="J89"/>
  <c r="J122"/>
  <c r="BE268"/>
  <c r="BE308"/>
  <c r="BE329"/>
  <c r="BE332"/>
  <c r="BE333"/>
  <c r="BE342"/>
  <c r="BE378"/>
  <c r="BE389"/>
  <c r="BE402"/>
  <c r="BE404"/>
  <c r="BE129"/>
  <c r="BE182"/>
  <c r="BE273"/>
  <c r="BE321"/>
  <c r="J123"/>
  <c r="BE255"/>
  <c r="BE258"/>
  <c r="BE316"/>
  <c r="BE343"/>
  <c r="BE353"/>
  <c r="F92"/>
  <c r="F122"/>
  <c r="BE153"/>
  <c r="BE173"/>
  <c r="BE205"/>
  <c r="BE380"/>
  <c i="4" r="BK129"/>
  <c r="J129"/>
  <c r="J99"/>
  <c i="5" r="E116"/>
  <c r="BE137"/>
  <c r="BE206"/>
  <c r="BE236"/>
  <c r="BE263"/>
  <c r="BE288"/>
  <c r="BE301"/>
  <c r="BE352"/>
  <c r="BE355"/>
  <c r="BE358"/>
  <c r="BE399"/>
  <c r="BE133"/>
  <c r="BE161"/>
  <c r="BE170"/>
  <c r="BE364"/>
  <c r="BE275"/>
  <c r="BE375"/>
  <c i="4" r="BK123"/>
  <c r="BK122"/>
  <c r="J122"/>
  <c r="J96"/>
  <c i="5" r="BE140"/>
  <c r="BE183"/>
  <c r="BE223"/>
  <c r="BE362"/>
  <c i="3" r="BK331"/>
  <c r="J331"/>
  <c r="J102"/>
  <c i="4" r="J91"/>
  <c r="E112"/>
  <c r="BE164"/>
  <c r="J119"/>
  <c r="BE166"/>
  <c i="3" r="J127"/>
  <c r="J98"/>
  <c i="4" r="F91"/>
  <c r="BE136"/>
  <c r="BE147"/>
  <c r="BE143"/>
  <c r="BE171"/>
  <c r="J89"/>
  <c r="BE125"/>
  <c r="BE135"/>
  <c r="BE140"/>
  <c r="F92"/>
  <c r="BE154"/>
  <c r="BE131"/>
  <c r="BE150"/>
  <c i="2" r="BK722"/>
  <c r="J722"/>
  <c r="J105"/>
  <c i="3" r="F91"/>
  <c r="BE152"/>
  <c r="BE170"/>
  <c r="BE248"/>
  <c r="BE263"/>
  <c r="BE307"/>
  <c r="BE317"/>
  <c r="BE323"/>
  <c r="BE338"/>
  <c r="BE353"/>
  <c r="BE359"/>
  <c r="BE365"/>
  <c r="BE376"/>
  <c r="BE377"/>
  <c r="BE384"/>
  <c r="BE385"/>
  <c r="BE386"/>
  <c r="BE390"/>
  <c r="BE395"/>
  <c i="2" r="J136"/>
  <c r="J98"/>
  <c i="3" r="J92"/>
  <c r="J121"/>
  <c r="BE128"/>
  <c r="BE176"/>
  <c r="BE184"/>
  <c r="BE215"/>
  <c r="BE241"/>
  <c r="BE259"/>
  <c r="BE275"/>
  <c r="BE279"/>
  <c r="BE288"/>
  <c r="BE310"/>
  <c r="BE324"/>
  <c r="BE330"/>
  <c r="J89"/>
  <c r="F122"/>
  <c r="BE160"/>
  <c r="BE201"/>
  <c r="BE211"/>
  <c r="BE223"/>
  <c r="BE234"/>
  <c r="BE247"/>
  <c r="BE271"/>
  <c r="BE136"/>
  <c r="BE145"/>
  <c r="BE189"/>
  <c r="BE202"/>
  <c r="E85"/>
  <c r="BE132"/>
  <c r="BE177"/>
  <c r="BE197"/>
  <c r="BE297"/>
  <c r="BE333"/>
  <c r="BE342"/>
  <c r="BE196"/>
  <c r="BE205"/>
  <c r="BE284"/>
  <c r="BE291"/>
  <c r="BE294"/>
  <c r="BE300"/>
  <c r="BE303"/>
  <c r="BE313"/>
  <c r="BE140"/>
  <c r="BE150"/>
  <c r="BE255"/>
  <c r="BE328"/>
  <c r="BE325"/>
  <c r="BE346"/>
  <c r="BE357"/>
  <c r="BE372"/>
  <c i="2" r="J91"/>
  <c r="J131"/>
  <c r="BE137"/>
  <c r="BE189"/>
  <c r="BE196"/>
  <c r="BE215"/>
  <c r="BE227"/>
  <c r="BE245"/>
  <c r="BE402"/>
  <c r="BE446"/>
  <c r="BE459"/>
  <c r="BE584"/>
  <c r="BE677"/>
  <c r="BE690"/>
  <c r="BE705"/>
  <c r="BE719"/>
  <c r="BE721"/>
  <c r="BE743"/>
  <c r="BE768"/>
  <c r="BE879"/>
  <c r="BE904"/>
  <c r="BE169"/>
  <c r="BE200"/>
  <c r="BE237"/>
  <c r="BE628"/>
  <c r="BE838"/>
  <c r="BE854"/>
  <c r="BE207"/>
  <c r="BE210"/>
  <c r="BE401"/>
  <c r="BE489"/>
  <c r="BE624"/>
  <c r="BE674"/>
  <c r="BE927"/>
  <c r="E85"/>
  <c r="J89"/>
  <c r="BE152"/>
  <c r="BE239"/>
  <c r="BE309"/>
  <c r="BE382"/>
  <c r="BE425"/>
  <c r="BE441"/>
  <c r="BE573"/>
  <c r="BE588"/>
  <c r="BE638"/>
  <c r="BE647"/>
  <c r="BE671"/>
  <c r="BE714"/>
  <c r="BE716"/>
  <c r="BE724"/>
  <c r="BE752"/>
  <c r="BE774"/>
  <c r="BE796"/>
  <c r="BE839"/>
  <c r="BE883"/>
  <c r="BE179"/>
  <c r="BE193"/>
  <c r="BE202"/>
  <c r="BE222"/>
  <c r="BE232"/>
  <c r="BE375"/>
  <c r="BE450"/>
  <c r="BE460"/>
  <c r="BE464"/>
  <c r="BE522"/>
  <c r="BE553"/>
  <c r="BE620"/>
  <c r="BE668"/>
  <c r="BE687"/>
  <c r="BE699"/>
  <c r="BE735"/>
  <c r="BE754"/>
  <c r="BE842"/>
  <c r="BE856"/>
  <c r="BE875"/>
  <c r="BE908"/>
  <c r="BE910"/>
  <c r="BE921"/>
  <c r="BE959"/>
  <c r="BE184"/>
  <c r="BE424"/>
  <c r="BE574"/>
  <c r="BE582"/>
  <c r="BE612"/>
  <c r="BE684"/>
  <c r="BE694"/>
  <c r="BE702"/>
  <c r="BE715"/>
  <c r="F91"/>
  <c r="BE141"/>
  <c r="BE453"/>
  <c r="BE643"/>
  <c r="BE680"/>
  <c r="BE734"/>
  <c r="BE739"/>
  <c r="BE749"/>
  <c r="BE758"/>
  <c r="BE763"/>
  <c r="BE785"/>
  <c r="BE821"/>
  <c r="F92"/>
  <c r="BE145"/>
  <c r="BE149"/>
  <c r="BE156"/>
  <c r="BE244"/>
  <c r="BE440"/>
  <c r="BE616"/>
  <c r="BE633"/>
  <c r="BE665"/>
  <c r="BE709"/>
  <c r="BE730"/>
  <c r="BE916"/>
  <c r="BE963"/>
  <c i="3" r="F34"/>
  <c i="1" r="BA96"/>
  <c i="3" r="F37"/>
  <c i="1" r="BD96"/>
  <c i="5" r="J34"/>
  <c i="1" r="AW98"/>
  <c i="6" r="F34"/>
  <c i="1" r="BA99"/>
  <c i="8" r="J34"/>
  <c i="1" r="AW101"/>
  <c i="9" r="J34"/>
  <c i="1" r="AW102"/>
  <c i="11" r="J30"/>
  <c i="3" r="F36"/>
  <c i="1" r="BC96"/>
  <c i="4" r="F35"/>
  <c i="1" r="BB97"/>
  <c i="4" r="F36"/>
  <c i="1" r="BC97"/>
  <c i="4" r="J34"/>
  <c i="1" r="AW97"/>
  <c i="5" r="F35"/>
  <c i="1" r="BB98"/>
  <c i="5" r="F36"/>
  <c i="1" r="BC98"/>
  <c i="7" r="J34"/>
  <c i="1" r="AW100"/>
  <c i="7" r="F35"/>
  <c i="1" r="BB100"/>
  <c i="9" r="F37"/>
  <c i="1" r="BD102"/>
  <c i="12" r="F37"/>
  <c i="1" r="BD105"/>
  <c i="2" r="F35"/>
  <c i="1" r="BB95"/>
  <c i="6" r="F37"/>
  <c i="1" r="BD99"/>
  <c i="8" r="F36"/>
  <c i="1" r="BC101"/>
  <c i="9" r="F35"/>
  <c i="1" r="BB102"/>
  <c i="2" r="F37"/>
  <c i="1" r="BD95"/>
  <c i="6" r="F36"/>
  <c i="1" r="BC99"/>
  <c i="8" r="F37"/>
  <c i="1" r="BD101"/>
  <c i="8" r="J30"/>
  <c i="10" r="F35"/>
  <c i="1" r="BB103"/>
  <c i="10" r="F37"/>
  <c i="1" r="BD103"/>
  <c i="11" r="F37"/>
  <c i="1" r="BD104"/>
  <c i="12" r="F34"/>
  <c i="1" r="BA105"/>
  <c i="2" r="F34"/>
  <c i="1" r="BA95"/>
  <c i="6" r="F35"/>
  <c i="1" r="BB99"/>
  <c i="8" r="F34"/>
  <c i="1" r="BA101"/>
  <c i="9" r="F34"/>
  <c i="1" r="BA102"/>
  <c i="12" r="J34"/>
  <c i="1" r="AW105"/>
  <c i="2" r="F36"/>
  <c i="1" r="BC95"/>
  <c i="6" r="J34"/>
  <c i="1" r="AW99"/>
  <c i="10" r="F36"/>
  <c i="1" r="BC103"/>
  <c i="11" r="F34"/>
  <c i="1" r="BA104"/>
  <c i="11" r="J34"/>
  <c i="1" r="AW104"/>
  <c i="12" r="F36"/>
  <c i="1" r="BC105"/>
  <c i="2" r="J34"/>
  <c i="1" r="AW95"/>
  <c i="7" r="F34"/>
  <c i="1" r="BA100"/>
  <c i="7" r="F36"/>
  <c i="1" r="BC100"/>
  <c i="10" r="J34"/>
  <c i="1" r="AW103"/>
  <c i="10" r="F34"/>
  <c i="1" r="BA103"/>
  <c i="11" r="F35"/>
  <c i="1" r="BB104"/>
  <c i="11" r="F36"/>
  <c i="1" r="BC104"/>
  <c i="3" r="F35"/>
  <c i="1" r="BB96"/>
  <c i="3" r="J34"/>
  <c i="1" r="AW96"/>
  <c i="4" r="F37"/>
  <c i="1" r="BD97"/>
  <c i="4" r="F34"/>
  <c i="1" r="BA97"/>
  <c i="5" r="F34"/>
  <c i="1" r="BA98"/>
  <c i="5" r="F37"/>
  <c i="1" r="BD98"/>
  <c i="7" r="F37"/>
  <c i="1" r="BD100"/>
  <c i="8" r="F35"/>
  <c i="1" r="BB101"/>
  <c i="9" r="F36"/>
  <c i="1" r="BC102"/>
  <c i="12" r="F35"/>
  <c i="1" r="BB105"/>
  <c i="2" l="1" r="P722"/>
  <c i="5" r="R138"/>
  <c r="R126"/>
  <c i="6" r="R125"/>
  <c r="R124"/>
  <c i="5" r="P138"/>
  <c r="P126"/>
  <c i="1" r="AU98"/>
  <c i="10" r="P121"/>
  <c i="1" r="AU103"/>
  <c i="9" r="R124"/>
  <c i="3" r="P126"/>
  <c i="6" r="T269"/>
  <c r="BK125"/>
  <c r="BK124"/>
  <c r="J124"/>
  <c r="J96"/>
  <c r="P125"/>
  <c i="10" r="T121"/>
  <c i="2" r="R722"/>
  <c r="R134"/>
  <c i="9" r="T124"/>
  <c r="P124"/>
  <c i="1" r="AU102"/>
  <c i="3" r="P331"/>
  <c i="2" r="BK135"/>
  <c r="J135"/>
  <c r="J97"/>
  <c i="3" r="T126"/>
  <c i="2" r="P135"/>
  <c r="P134"/>
  <c i="1" r="AU95"/>
  <c i="3" r="BK126"/>
  <c r="J126"/>
  <c r="J97"/>
  <c r="R126"/>
  <c r="R125"/>
  <c i="10" r="R121"/>
  <c i="6" r="T125"/>
  <c r="T124"/>
  <c r="P269"/>
  <c i="3" r="T331"/>
  <c i="5" r="BK127"/>
  <c r="J127"/>
  <c r="J97"/>
  <c i="10" r="BK121"/>
  <c r="J121"/>
  <c r="J96"/>
  <c i="12" r="J118"/>
  <c r="J97"/>
  <c i="1" r="AG104"/>
  <c r="AG101"/>
  <c i="7" r="BK118"/>
  <c r="J118"/>
  <c i="5" r="BK126"/>
  <c r="J126"/>
  <c r="J96"/>
  <c i="4" r="J123"/>
  <c r="J97"/>
  <c i="3" r="BK125"/>
  <c r="J125"/>
  <c r="J96"/>
  <c i="2" r="BK134"/>
  <c r="J134"/>
  <c r="J96"/>
  <c i="4" r="F33"/>
  <c i="1" r="AZ97"/>
  <c i="5" r="J33"/>
  <c i="1" r="AV98"/>
  <c r="AT98"/>
  <c i="9" r="F33"/>
  <c i="1" r="AZ102"/>
  <c r="BA94"/>
  <c r="W30"/>
  <c i="2" r="F33"/>
  <c i="1" r="AZ95"/>
  <c i="6" r="F33"/>
  <c i="1" r="AZ99"/>
  <c i="8" r="J33"/>
  <c i="1" r="AV101"/>
  <c r="AT101"/>
  <c r="AN101"/>
  <c i="10" r="F33"/>
  <c i="1" r="AZ103"/>
  <c i="11" r="J33"/>
  <c i="1" r="AV104"/>
  <c r="AT104"/>
  <c r="AN104"/>
  <c i="12" r="J30"/>
  <c i="1" r="AG105"/>
  <c i="3" r="F33"/>
  <c i="1" r="AZ96"/>
  <c i="7" r="F33"/>
  <c i="1" r="AZ100"/>
  <c r="BC94"/>
  <c r="AY94"/>
  <c i="2" r="J33"/>
  <c i="1" r="AV95"/>
  <c r="AT95"/>
  <c i="3" r="J33"/>
  <c i="1" r="AV96"/>
  <c r="AT96"/>
  <c i="7" r="J33"/>
  <c i="1" r="AV100"/>
  <c r="AT100"/>
  <c i="12" r="F33"/>
  <c i="1" r="AZ105"/>
  <c i="12" r="J33"/>
  <c i="1" r="AV105"/>
  <c r="AT105"/>
  <c r="AN105"/>
  <c i="4" r="J33"/>
  <c i="1" r="AV97"/>
  <c r="AT97"/>
  <c i="5" r="F33"/>
  <c i="1" r="AZ98"/>
  <c i="7" r="J30"/>
  <c i="1" r="AG100"/>
  <c i="9" r="J33"/>
  <c i="1" r="AV102"/>
  <c r="AT102"/>
  <c r="BB94"/>
  <c r="W31"/>
  <c i="4" r="J30"/>
  <c i="1" r="AG97"/>
  <c i="6" r="J33"/>
  <c i="1" r="AV99"/>
  <c r="AT99"/>
  <c i="8" r="F33"/>
  <c i="1" r="AZ101"/>
  <c i="9" r="J30"/>
  <c i="1" r="AG102"/>
  <c i="10" r="J33"/>
  <c i="1" r="AV103"/>
  <c r="AT103"/>
  <c i="11" r="F33"/>
  <c i="1" r="AZ104"/>
  <c r="BD94"/>
  <c r="W33"/>
  <c i="3" l="1" r="T125"/>
  <c i="6" r="P124"/>
  <c i="1" r="AU99"/>
  <c i="3" r="P125"/>
  <c i="1" r="AU96"/>
  <c i="6" r="J125"/>
  <c r="J97"/>
  <c i="12" r="J39"/>
  <c i="11" r="J39"/>
  <c i="1" r="AN102"/>
  <c i="9" r="J39"/>
  <c i="1" r="AN100"/>
  <c i="8" r="J39"/>
  <c i="7" r="J96"/>
  <c r="J39"/>
  <c i="1" r="AN97"/>
  <c i="4" r="J39"/>
  <c i="1" r="AU94"/>
  <c i="3" r="J30"/>
  <c i="1" r="AG96"/>
  <c r="AN96"/>
  <c i="6" r="J30"/>
  <c i="1" r="AG99"/>
  <c i="10" r="J30"/>
  <c i="1" r="AG103"/>
  <c i="2" r="J30"/>
  <c i="1" r="AG95"/>
  <c r="AW94"/>
  <c r="AK30"/>
  <c r="W32"/>
  <c i="5" r="J30"/>
  <c i="1" r="AG98"/>
  <c r="AN98"/>
  <c r="AZ94"/>
  <c r="W29"/>
  <c r="AX94"/>
  <c i="10" l="1" r="J39"/>
  <c i="6" r="J39"/>
  <c i="5" r="J39"/>
  <c i="3" r="J39"/>
  <c i="2" r="J39"/>
  <c i="1" r="AN95"/>
  <c r="AN99"/>
  <c r="AN103"/>
  <c r="AG94"/>
  <c r="AK2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<sst xmlns="http://schemas.openxmlformats.org/spreadsheetml/2006/main">
  <si>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</si>
  <si>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</si>
  <si>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</si>
  <si>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</si>
  <si>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</si>
  <si>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{180d3ed5-aac5-4f21-ae99-df19d52fdfce}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</si>
  <si>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</si>
  <si>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</si>
  <si>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</si>
  <si>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</si>
  <si>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</si>
  <si>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</si>
  <si>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</si>
  <si>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</si>
  <si>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202108R22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</si>
  <si>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</si>
  <si>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</si>
  <si>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Snížení energetické náročnost budovy školy gymnázia SOŠ a VOŠ,Nový Bydžov</t>
  </si>
  <si>
    <t>KSO:</t>
  </si>
  <si>
    <t>CC-CZ:</t>
  </si>
  <si>
    <t>Místo:</t>
  </si>
  <si>
    <t xml:space="preserve"> </t>
  </si>
  <si>
    <t>Datum:</t>
  </si>
  <si>
    <t>25. 3. 2022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</si>
  <si>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</si>
  <si>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</si>
  <si>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</si>
  <si>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</si>
  <si>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</si>
  <si>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</si>
  <si>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</si>
  <si>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</si>
  <si>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</si>
  <si>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</si>
  <si>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</si>
  <si>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</si>
  <si>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</si>
  <si>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</si>
  <si>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</si>
  <si>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</si>
  <si>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</si>
  <si>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</si>
  <si>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</si>
  <si>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</si>
  <si>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</si>
  <si>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</si>
  <si>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</si>
  <si>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</si>
  <si>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</si>
  <si>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</si>
  <si>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</si>
  <si>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</si>
  <si>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</si>
  <si>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</si>
  <si>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</si>
  <si>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</si>
  <si>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</si>
  <si>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</si>
  <si>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</si>
  <si>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</si>
  <si>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</si>
  <si>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</si>
  <si>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</si>
  <si>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</si>
  <si>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</si>
  <si>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</si>
  <si>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</si>
  <si>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</si>
  <si>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</si>
  <si>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</si>
  <si>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</si>
  <si>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</si>
  <si>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</si>
  <si>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</si>
  <si>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</si>
  <si>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</si>
  <si>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</si>
  <si>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</si>
  <si>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</si>
  <si>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Zateplení obvodového...</t>
  </si>
  <si>
    <t>STA</t>
  </si>
  <si>
    <t>1</t>
  </si>
  <si>
    <t>{c7d50f4d-88ae-475d-821e-7364f2a212d3}</t>
  </si>
  <si>
    <t>2</t>
  </si>
  <si>
    <t>01.1</t>
  </si>
  <si>
    <t>Zateplení obvodové...</t>
  </si>
  <si>
    <t>{56f011fb-170d-4298-89b4-fccc0511c882}</t>
  </si>
  <si>
    <t>02</t>
  </si>
  <si>
    <t>Zateplení podlahy na...</t>
  </si>
  <si>
    <t>{283e740e-f409-4a85-bfae-8423fb64b0f6}</t>
  </si>
  <si>
    <t>03</t>
  </si>
  <si>
    <t>Rekonstrukce střešní...</t>
  </si>
  <si>
    <t>{a7ba70dd-384a-4f5d-8afe-1d0a61c9196d}</t>
  </si>
  <si>
    <t>04</t>
  </si>
  <si>
    <t>Výměna výplní otvorů</t>
  </si>
  <si>
    <t>{7eb02887-6599-49df-b6c0-2d8125bd045c}</t>
  </si>
  <si>
    <t>05</t>
  </si>
  <si>
    <t>Vzduchotechnika</t>
  </si>
  <si>
    <t>{ac757ea5-f2b0-4c8a-9f61-63a2adeeff8d}</t>
  </si>
  <si>
    <t>06.1</t>
  </si>
  <si>
    <t>RVZT</t>
  </si>
  <si>
    <t>{e1f960a0-58d1-4822-bf9b-c6b05c00bf3c}</t>
  </si>
  <si>
    <t>06.2</t>
  </si>
  <si>
    <t>Elektro</t>
  </si>
  <si>
    <t>{490d9924-50a6-4c04-98f1-fab639aecf91}</t>
  </si>
  <si>
    <t>06.3</t>
  </si>
  <si>
    <t>Žaluzie</t>
  </si>
  <si>
    <t>{73ed2b71-6271-4ee5-84e6-47e62c64cd81}</t>
  </si>
  <si>
    <t>07</t>
  </si>
  <si>
    <t>žaluzie</t>
  </si>
  <si>
    <t>{ad5923e1-8cd7-4975-89cf-f65fc4c15fc6}</t>
  </si>
  <si>
    <t>VRN</t>
  </si>
  <si>
    <t>Vedlejší rozpočtové...</t>
  </si>
  <si>
    <t>{25e3bd7d-4c6c-4a4c-9a6d-239ce953a8b1}</t>
  </si>
  <si>
    <t>KRYCÍ LIST SOUPISU PRACÍ</t>
  </si>
  <si>
    <t>Objekt:</t>
  </si>
  <si>
    <t>01 - Zateplení obvodového...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</si>
  <si>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</si>
  <si>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</si>
  <si>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</si>
  <si>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</si>
  <si>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</si>
  <si>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</si>
  <si>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</si>
  <si>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</si>
  <si>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</si>
  <si>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</si>
  <si>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</si>
  <si>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</si>
  <si>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</si>
  <si>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</si>
  <si>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</si>
  <si>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741 - Elektroinstalace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</si>
  <si>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</si>
  <si>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</si>
  <si>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</si>
  <si>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</si>
  <si>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</si>
  <si>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784 - Dokončovací práce - malby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</si>
  <si>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</si>
  <si>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</si>
  <si>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</si>
  <si>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</si>
  <si>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</si>
  <si>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</si>
  <si>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</si>
  <si>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</si>
  <si>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</si>
  <si>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</si>
  <si>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</si>
  <si>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</si>
  <si>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</si>
  <si>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</si>
  <si>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</si>
  <si>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</si>
  <si>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</si>
  <si>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</si>
  <si>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</si>
  <si>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</si>
  <si>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</si>
  <si>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</si>
  <si>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CS ÚRS 2022 01</t>
  </si>
  <si>
    <t>4</t>
  </si>
  <si>
    <t>VV</t>
  </si>
  <si>
    <t>"stávající okapový chodník - v.č. A 01 - 13</t>
  </si>
  <si>
    <t>(10,2+1,5+19,5+25+6,5+10+25+1,5)*0,5</t>
  </si>
  <si>
    <t>Součet</t>
  </si>
  <si>
    <t>113107112</t>
  </si>
  <si>
    <t>Odstranění podkladu z kameniva těženého tl 200 mm ručně</t>
  </si>
  <si>
    <t>3</t>
  </si>
  <si>
    <t>181111122</t>
  </si>
  <si>
    <t>Plošná úprava terénu do 500 m2 zemina tř 1 až 4 nerovnosti do 150 mm ve svahu do 1:2</t>
  </si>
  <si>
    <t>6</t>
  </si>
  <si>
    <t>181951112</t>
  </si>
  <si>
    <t>Úprava pláně v hornině třídy těžitelnosti I, skupiny 1 až 3 se zhutněním</t>
  </si>
  <si>
    <t>8</t>
  </si>
  <si>
    <t>49,6</t>
  </si>
  <si>
    <t>5</t>
  </si>
  <si>
    <t>183403153</t>
  </si>
  <si>
    <t>Obdělání půdy hrabáním v rovině a svahu do 1:5</t>
  </si>
  <si>
    <t>10</t>
  </si>
  <si>
    <t>Svislé a kompletní konstrukce</t>
  </si>
  <si>
    <t>346R1</t>
  </si>
  <si>
    <t>Provedení prosupů ve stropech</t>
  </si>
  <si>
    <t>kus</t>
  </si>
  <si>
    <t>CS Vlastní</t>
  </si>
  <si>
    <t>12</t>
  </si>
  <si>
    <t>dle popisu v PD a v.č.A 01 - 13</t>
  </si>
  <si>
    <t>1NP</t>
  </si>
  <si>
    <t>2NP</t>
  </si>
  <si>
    <t>3NP</t>
  </si>
  <si>
    <t>střecha přístavby</t>
  </si>
  <si>
    <t>střecha tělocvičny</t>
  </si>
  <si>
    <t>7</t>
  </si>
  <si>
    <t>346R10</t>
  </si>
  <si>
    <t>Provedení prosupů ve zdivu</t>
  </si>
  <si>
    <t>14</t>
  </si>
  <si>
    <t>Komunikace pozemní</t>
  </si>
  <si>
    <t>596211110</t>
  </si>
  <si>
    <t>Kladení zámkové dlažby komunikací pro pěší tl 60 mm skupiny A pl do 50 m2</t>
  </si>
  <si>
    <t>16</t>
  </si>
  <si>
    <t>"stávající okapový chodník - v.č. A 01 - 13 - zpětné osazení dlažby</t>
  </si>
  <si>
    <t>Úpravy povrchů, podlahy a osazování výplní</t>
  </si>
  <si>
    <t>9</t>
  </si>
  <si>
    <t>619996145</t>
  </si>
  <si>
    <t>Ochrana konstrukcí nebo samostatných prvků obalením geotextilií</t>
  </si>
  <si>
    <t>18</t>
  </si>
  <si>
    <t>"zakrytím pod lešením</t>
  </si>
  <si>
    <t>(56+7+7+5+5+6+19+16+26+15+15+56+23+2+10+7)*1,5</t>
  </si>
  <si>
    <t>-84"sever</t>
  </si>
  <si>
    <t>621131121</t>
  </si>
  <si>
    <t>Penetrační disperzní nátěr vnějších podhledů nanášený ručně</t>
  </si>
  <si>
    <t>20</t>
  </si>
  <si>
    <t xml:space="preserve">dle popisu v PD v.č. A01- 13  a TZ str. 9</t>
  </si>
  <si>
    <t>(55,4+6,3+6,3+4,7+4,7+5,3+8+2)*0,8</t>
  </si>
  <si>
    <t>11</t>
  </si>
  <si>
    <t>621135011</t>
  </si>
  <si>
    <t>Vyrovnání podkladu vnějších podhledů tmelem tl do 2 mm</t>
  </si>
  <si>
    <t>22</t>
  </si>
  <si>
    <t xml:space="preserve">74,16" pro vyrovnání podkladu </t>
  </si>
  <si>
    <t>621142001</t>
  </si>
  <si>
    <t>Potažení vnějších podhledů sklovláknitým pletivem vtlačeným do tenkovrstvé hmoty</t>
  </si>
  <si>
    <t>24</t>
  </si>
  <si>
    <t>13</t>
  </si>
  <si>
    <t>621151001</t>
  </si>
  <si>
    <t>Penetrační akrylátový nátěr vnějších pastovitých tenkovrstvých omítek podhledů</t>
  </si>
  <si>
    <t>-289715331</t>
  </si>
  <si>
    <t>79,72</t>
  </si>
  <si>
    <t>621221011</t>
  </si>
  <si>
    <t>Montáž kontaktního zateplení vnějších podhledů lepením a mechanickým kotvením desek z minerální vlny s podélnou orientací tl do 80 mm</t>
  </si>
  <si>
    <t>26</t>
  </si>
  <si>
    <t>dle popisu v PD v.č. A 0 1 - 13 a TZ str. 10</t>
  </si>
  <si>
    <t>3,8*1,2</t>
  </si>
  <si>
    <t>(1,2+3,8)*0,2</t>
  </si>
  <si>
    <t>M</t>
  </si>
  <si>
    <t>63140348</t>
  </si>
  <si>
    <t>deska tepelně izolační minerální kontaktních fasád podélné vlákno tl 30mm</t>
  </si>
  <si>
    <t>28</t>
  </si>
  <si>
    <t xml:space="preserve">5,56*1,1 </t>
  </si>
  <si>
    <t>621531012</t>
  </si>
  <si>
    <t>Tenkovrstvá silikonová zrnitá omítka zrnitost 1,5 mm vnějších podhledů</t>
  </si>
  <si>
    <t>-1112179113</t>
  </si>
  <si>
    <t>5,56</t>
  </si>
  <si>
    <t>17</t>
  </si>
  <si>
    <t>622131101</t>
  </si>
  <si>
    <t>Cementový postřik vnějších stěn nanášený celoplošně ručně</t>
  </si>
  <si>
    <t>32</t>
  </si>
  <si>
    <t xml:space="preserve">"vyrovnání podkladu pod provedení KZS -  dle popisu v PD v.č. A 0 1 - 13 a TZ str. 3</t>
  </si>
  <si>
    <t>898,66*0,4+2655,415+103,14</t>
  </si>
  <si>
    <t>-657,52"sever</t>
  </si>
  <si>
    <t>2460,499*0,2" 20 %</t>
  </si>
  <si>
    <t>622131121</t>
  </si>
  <si>
    <t>Penetrace akrylát-silikon vnějších stěn nanášená ručně</t>
  </si>
  <si>
    <t>34</t>
  </si>
  <si>
    <t xml:space="preserve">" pod provedení KZS -  dle popisu v PD v.č. A 0 1 - 13 a TZ str. 3</t>
  </si>
  <si>
    <t>19</t>
  </si>
  <si>
    <t>622135002</t>
  </si>
  <si>
    <t>Vyrovnání podkladu vnějších stěn maltou cementovou tl do 10 mm</t>
  </si>
  <si>
    <t>36</t>
  </si>
  <si>
    <t>"vyrovnání podkladu pod provedení KZS - cca 20% plochy dle popisu v PD v.č. A 0 1 - 13 a TZ str. 3</t>
  </si>
  <si>
    <t>předpoklad 20%z plochy</t>
  </si>
  <si>
    <t>2460,499*0,2</t>
  </si>
  <si>
    <t>622135011</t>
  </si>
  <si>
    <t>Vyrovnání podkladu vnějších stěn tmelem tl do 2 mm</t>
  </si>
  <si>
    <t>38</t>
  </si>
  <si>
    <t>622151001</t>
  </si>
  <si>
    <t>Penetrační akrylátový nátěr vnějších pastovitých tenkovrstvých omítek stěn</t>
  </si>
  <si>
    <t>1150793542</t>
  </si>
  <si>
    <t>2460,499</t>
  </si>
  <si>
    <t>622211011</t>
  </si>
  <si>
    <t>Montáž kontaktního zateplení vnějších stěn lepením a mechanickým kotvením polystyrénových desek tl do 80 mm</t>
  </si>
  <si>
    <t>40</t>
  </si>
  <si>
    <t>P</t>
  </si>
  <si>
    <t>Poznámka k položce:_x000d_
Poznámka k položce: dle popisu vTZ str. 5</t>
  </si>
  <si>
    <t>dle popisu v TZ str. 4 a PO v.č. A 0 1 - 13</t>
  </si>
  <si>
    <t>0,6*(22,5+10+6,1)</t>
  </si>
  <si>
    <t>23</t>
  </si>
  <si>
    <t>28376442</t>
  </si>
  <si>
    <t>deska z polystyrénu XPS, hrana rovná a strukturovaný povrch 300kPa tl 80mm</t>
  </si>
  <si>
    <t>42</t>
  </si>
  <si>
    <t>622211031</t>
  </si>
  <si>
    <t>Montáž kontaktního zateplení vnějších stěn lepením a mechanickým kotvením polystyrénových desek tl do 160 mm</t>
  </si>
  <si>
    <t>44</t>
  </si>
  <si>
    <t>Poznámka k položce:_x000d_
Poznámka k položce: dle popisuv TZ str. 5</t>
  </si>
  <si>
    <t>dle popisu v PD v.č. A 01 - 13</t>
  </si>
  <si>
    <t>EPS GREY tl. 140 mm</t>
  </si>
  <si>
    <t>přístavba šaten</t>
  </si>
  <si>
    <t>11*22,5</t>
  </si>
  <si>
    <t>-2,3*2,5</t>
  </si>
  <si>
    <t>-1,5*1,5*5</t>
  </si>
  <si>
    <t>-1,5*2,05</t>
  </si>
  <si>
    <t>-1,5*2,05*5</t>
  </si>
  <si>
    <t>-1,5*0,6</t>
  </si>
  <si>
    <t>-0,9*0,6*4</t>
  </si>
  <si>
    <t>9,8*11</t>
  </si>
  <si>
    <t>-1,5*0,6*4*2</t>
  </si>
  <si>
    <t>-1,5*2,05*4</t>
  </si>
  <si>
    <t>6,1*11</t>
  </si>
  <si>
    <t>-1,5*1,5*2</t>
  </si>
  <si>
    <t>2*16,4</t>
  </si>
  <si>
    <t>-2,5*0,6*4</t>
  </si>
  <si>
    <t>0,5*11</t>
  </si>
  <si>
    <t>Mezisoučet</t>
  </si>
  <si>
    <t>tělocvična</t>
  </si>
  <si>
    <t>25,4*9</t>
  </si>
  <si>
    <t>-23,8*5,3</t>
  </si>
  <si>
    <t>10,8*8,1</t>
  </si>
  <si>
    <t>4,9*8,2</t>
  </si>
  <si>
    <t>-17,8*2,4</t>
  </si>
  <si>
    <t>-1*1,8</t>
  </si>
  <si>
    <t>16,2*8,7</t>
  </si>
  <si>
    <t>byt školníka</t>
  </si>
  <si>
    <t>(13,5+7+1,6)*3</t>
  </si>
  <si>
    <t>13,5*4</t>
  </si>
  <si>
    <t>-2,25*1,5*2</t>
  </si>
  <si>
    <t>-1,2*1,5</t>
  </si>
  <si>
    <t>-2,25*1,5</t>
  </si>
  <si>
    <t>-0,6*0,6*3</t>
  </si>
  <si>
    <t>-0,6*0,6</t>
  </si>
  <si>
    <t>-2,4*1,5</t>
  </si>
  <si>
    <t>hlavní budova</t>
  </si>
  <si>
    <t>pohled západní</t>
  </si>
  <si>
    <t>2*9,5</t>
  </si>
  <si>
    <t>15,4*5,7</t>
  </si>
  <si>
    <t>12,7*4,8/2</t>
  </si>
  <si>
    <t>pohled váchodní</t>
  </si>
  <si>
    <t>6,4*14,1</t>
  </si>
  <si>
    <t>-0,6*0,5*4*3</t>
  </si>
  <si>
    <t>pohled jižní</t>
  </si>
  <si>
    <t>14,1*(5,3+11,8+6,4+9,7+4,9+12,9+4,9+10,3+9,2)</t>
  </si>
  <si>
    <t>-1,2*2,1*3*3</t>
  </si>
  <si>
    <t>-1,2*2,1*3</t>
  </si>
  <si>
    <t>-1,2*2,1*2</t>
  </si>
  <si>
    <t>-1,5*3,1</t>
  </si>
  <si>
    <t>-0,6*0,5*8*3</t>
  </si>
  <si>
    <t>-1,2*2,1*3*2</t>
  </si>
  <si>
    <t>-23,16</t>
  </si>
  <si>
    <t>25</t>
  </si>
  <si>
    <t>28376078</t>
  </si>
  <si>
    <t>deska EPS grafitová fasádní tl 140mm</t>
  </si>
  <si>
    <t>46</t>
  </si>
  <si>
    <t xml:space="preserve">odpočet XPS </t>
  </si>
  <si>
    <t>-29,7-23,16</t>
  </si>
  <si>
    <t>1945,035*1,1 "Přepočtené koeficientem množství</t>
  </si>
  <si>
    <t>28376445</t>
  </si>
  <si>
    <t>deska z polystyrénu XPS, hrana rovná a strukturovaný povrch 300kPa tl 140mm</t>
  </si>
  <si>
    <t>48</t>
  </si>
  <si>
    <t>dle popisu v TZ str. 4</t>
  </si>
  <si>
    <t>0,5*(25,1+16)</t>
  </si>
  <si>
    <t>0,5*(13,3+1,4)</t>
  </si>
  <si>
    <t>27,9*1,1 "Přepočtené koeficientem množství</t>
  </si>
  <si>
    <t>27</t>
  </si>
  <si>
    <t>622212051</t>
  </si>
  <si>
    <t>Montáž kontaktního zateplení vnějšího ostění hl. špalety do 400 mm z polystyrenu tl do 40 mm</t>
  </si>
  <si>
    <t>m</t>
  </si>
  <si>
    <t>50</t>
  </si>
  <si>
    <t>Poznámka k položce:_x000d_
Poznámka k položce: dle popisu v TZ str. 5</t>
  </si>
  <si>
    <t>"dle popisu projektu v.č. A 01-13</t>
  </si>
  <si>
    <t>parapety</t>
  </si>
  <si>
    <t>2,1*38</t>
  </si>
  <si>
    <t>0,6*48</t>
  </si>
  <si>
    <t>1,5*10</t>
  </si>
  <si>
    <t>1,5*7</t>
  </si>
  <si>
    <t>1,5*8</t>
  </si>
  <si>
    <t>0,9*4</t>
  </si>
  <si>
    <t>2,5*4</t>
  </si>
  <si>
    <t>1,9*12</t>
  </si>
  <si>
    <t>1,9*8</t>
  </si>
  <si>
    <t>1,19*9</t>
  </si>
  <si>
    <t>1,19*6</t>
  </si>
  <si>
    <t>2,25*3</t>
  </si>
  <si>
    <t>1,2*1</t>
  </si>
  <si>
    <t>0,6*4</t>
  </si>
  <si>
    <t>28376470</t>
  </si>
  <si>
    <t>deska z polystyrénu XPS, hrana rovná a strukturovaný povrch 200kPa tl 20mm</t>
  </si>
  <si>
    <t>52</t>
  </si>
  <si>
    <t>29</t>
  </si>
  <si>
    <t>54</t>
  </si>
  <si>
    <t>špalety</t>
  </si>
  <si>
    <t>(1,2+2,1+2,1)*38</t>
  </si>
  <si>
    <t>(0,6+1,5+1,5)*48</t>
  </si>
  <si>
    <t>(1,5+2,05+2,05)*10</t>
  </si>
  <si>
    <t>(1,5+1,5+1,5)*7</t>
  </si>
  <si>
    <t>(1,5+0,6+0,6)*8</t>
  </si>
  <si>
    <t>(0,9+0,6+0,6)*4</t>
  </si>
  <si>
    <t>(2,5+0,5+0,5)*4</t>
  </si>
  <si>
    <t>(1,9+5,3+5,3)*12</t>
  </si>
  <si>
    <t>(1,9+5,3+5,3)*8</t>
  </si>
  <si>
    <t>(1,19+2,4+2,4)*9</t>
  </si>
  <si>
    <t>(1,19+2,4+2,4)*6</t>
  </si>
  <si>
    <t>(1,5+3+3)*1</t>
  </si>
  <si>
    <t>(1,96+2,6+2,6)*1</t>
  </si>
  <si>
    <t>(2,25+1,5+1,5)*3</t>
  </si>
  <si>
    <t>(1,2+1,5+1,5)*1</t>
  </si>
  <si>
    <t>(0,6+0,6+0,6)*4</t>
  </si>
  <si>
    <t>(2,4+2,55+2,55)*1</t>
  </si>
  <si>
    <t>30</t>
  </si>
  <si>
    <t>28376071</t>
  </si>
  <si>
    <t>deska EPS grafitová fasádní tl 30mm</t>
  </si>
  <si>
    <t>56</t>
  </si>
  <si>
    <t>31</t>
  </si>
  <si>
    <t>622221031</t>
  </si>
  <si>
    <t>Montáž kontaktního zateplení vnějších stěn lepením a mechanickým kotvením desek z minerální vlny s podélnou orientací vláken tl do 160 mm</t>
  </si>
  <si>
    <t>58</t>
  </si>
  <si>
    <t>MW tl. 140 mm</t>
  </si>
  <si>
    <t>10,8*0,9</t>
  </si>
  <si>
    <t>13,5*0,9</t>
  </si>
  <si>
    <t>8,5*0,9</t>
  </si>
  <si>
    <t>pohled východní</t>
  </si>
  <si>
    <t>6,4*0,9</t>
  </si>
  <si>
    <t>0,9*(5,3+11,8+6,4+9,7+4,9+12,9+4,9+10,3+9,2)</t>
  </si>
  <si>
    <t>63141417</t>
  </si>
  <si>
    <t>deska tepelně izolační minerální kontaktních fasád podélné vlákno tl 140mm</t>
  </si>
  <si>
    <t>60</t>
  </si>
  <si>
    <t>33</t>
  </si>
  <si>
    <t>622251101</t>
  </si>
  <si>
    <t>Příplatek k cenám kontaktního zateplení stěn za použití tepelněizolačních zátek z polystyrenu</t>
  </si>
  <si>
    <t>62</t>
  </si>
  <si>
    <t>tepleněizolační zátky</t>
  </si>
  <si>
    <t>1974,735</t>
  </si>
  <si>
    <t>23,16</t>
  </si>
  <si>
    <t>622251105</t>
  </si>
  <si>
    <t>Příplatek k cenám kontaktního zateplení stěn za použití tepelněizolačních zátek z minerální vlny</t>
  </si>
  <si>
    <t>64</t>
  </si>
  <si>
    <t>tepelněizolační zátky</t>
  </si>
  <si>
    <t>103,14</t>
  </si>
  <si>
    <t>35</t>
  </si>
  <si>
    <t>622252001</t>
  </si>
  <si>
    <t>Montáž zakládacích soklových lišt kontaktního zateplení</t>
  </si>
  <si>
    <t>66</t>
  </si>
  <si>
    <t>6,5+6,5+5+5+6+19+14+14+1,5+16+26+6+10+25+2+55</t>
  </si>
  <si>
    <t>59051651</t>
  </si>
  <si>
    <t>profil zakládací Al tl 0,7mm pro ETICS pro izolant tl 140mm</t>
  </si>
  <si>
    <t>68</t>
  </si>
  <si>
    <t>217,5</t>
  </si>
  <si>
    <t>-38,6</t>
  </si>
  <si>
    <t>178,9*1,1 "Přepočtené koeficientem množství</t>
  </si>
  <si>
    <t>37</t>
  </si>
  <si>
    <t>59051645</t>
  </si>
  <si>
    <t>profil zakládací Al tl 0,7mm pro ETICS pro izolant tl 80mm</t>
  </si>
  <si>
    <t>70</t>
  </si>
  <si>
    <t>622252002</t>
  </si>
  <si>
    <t>Montáž ostatních lišt kontaktního zateplení</t>
  </si>
  <si>
    <t>72</t>
  </si>
  <si>
    <t>988,526+936,76+384,406+248,49+142,56</t>
  </si>
  <si>
    <t>39</t>
  </si>
  <si>
    <t>59051476</t>
  </si>
  <si>
    <t>profil okenní začišťovací se sklovláknitou armovací tkaninou 9 mm/2,4 m</t>
  </si>
  <si>
    <t>74</t>
  </si>
  <si>
    <t>(1,2+2,1+2,1)*97</t>
  </si>
  <si>
    <t>(1,95+4,5+4,5+1,5)*1</t>
  </si>
  <si>
    <t>-331,05"sever</t>
  </si>
  <si>
    <t>898,66*1,1 "Přepočtené koeficientem množství</t>
  </si>
  <si>
    <t>59051486</t>
  </si>
  <si>
    <t>lišta rohová PVC 10/15cm s tkaninou</t>
  </si>
  <si>
    <t>76</t>
  </si>
  <si>
    <t>(2,1+2,1)*97</t>
  </si>
  <si>
    <t>(1,5+1,5)*48</t>
  </si>
  <si>
    <t>(2,05+2,05)*10</t>
  </si>
  <si>
    <t>(1,5+1,5)*7</t>
  </si>
  <si>
    <t>(0,6+0,6)*8</t>
  </si>
  <si>
    <t>(0,6+0,6)*4</t>
  </si>
  <si>
    <t>(0,5+0,5)*4</t>
  </si>
  <si>
    <t>(5,3+5,3)*12</t>
  </si>
  <si>
    <t>(5,3+5,3)*8</t>
  </si>
  <si>
    <t>(2,4+2,4)*9</t>
  </si>
  <si>
    <t>(2,4+2,4)*6</t>
  </si>
  <si>
    <t>(4,5+4,5)*1</t>
  </si>
  <si>
    <t>(3+3)*1</t>
  </si>
  <si>
    <t>(2,6+2,6)*1</t>
  </si>
  <si>
    <t>(1,5+1,5)*3</t>
  </si>
  <si>
    <t>(1,5+1,5)*1</t>
  </si>
  <si>
    <t>(2,55+2,55)*1</t>
  </si>
  <si>
    <t>15*4</t>
  </si>
  <si>
    <t>6*15</t>
  </si>
  <si>
    <t>9*1</t>
  </si>
  <si>
    <t>4,5*3</t>
  </si>
  <si>
    <t>10*2</t>
  </si>
  <si>
    <t>9*2</t>
  </si>
  <si>
    <t>-316,8" sever</t>
  </si>
  <si>
    <t>851,6*1,1 "Přepočtené koeficientem množství</t>
  </si>
  <si>
    <t>41</t>
  </si>
  <si>
    <t>59051510</t>
  </si>
  <si>
    <t>profil začišťovací s okapnicí PVC s výztužnou tkaninou pro nadpraží ETICS</t>
  </si>
  <si>
    <t>78</t>
  </si>
  <si>
    <t>2,1*97</t>
  </si>
  <si>
    <t>1*20</t>
  </si>
  <si>
    <t>1,95</t>
  </si>
  <si>
    <t>1,5</t>
  </si>
  <si>
    <t>1,96</t>
  </si>
  <si>
    <t>2,4</t>
  </si>
  <si>
    <t>římsa pos střechou</t>
  </si>
  <si>
    <t>55,4+6,3+6,3+4,7+4,7+5,3+8+2</t>
  </si>
  <si>
    <t>3,8+1,2</t>
  </si>
  <si>
    <t xml:space="preserve">-125,85"sever </t>
  </si>
  <si>
    <t>349,46*1,1 "Přepočtené koeficientem množství</t>
  </si>
  <si>
    <t>59051512</t>
  </si>
  <si>
    <t>profil začišťovací s okapnicí PVC s výztužnou tkaninou pro parapet ETICS</t>
  </si>
  <si>
    <t>80</t>
  </si>
  <si>
    <t>-123,9"sever</t>
  </si>
  <si>
    <t>225,9*1,1 "Přepočtené koeficientem množství</t>
  </si>
  <si>
    <t>43</t>
  </si>
  <si>
    <t>59051516</t>
  </si>
  <si>
    <t>profil ukončovací 14mm PVC hrana</t>
  </si>
  <si>
    <t>82</t>
  </si>
  <si>
    <t>622325102</t>
  </si>
  <si>
    <t>Oprava vnější vápenocementové hladké omítky složitosti 1 stěn v rozsahu do 30%</t>
  </si>
  <si>
    <t>84</t>
  </si>
  <si>
    <t>dle popisu v PD v.č.A 0 1- 13 a TZ str. 3</t>
  </si>
  <si>
    <t>-657,52</t>
  </si>
  <si>
    <t>45</t>
  </si>
  <si>
    <t>622531012</t>
  </si>
  <si>
    <t>Tenkovrstvá silikonová zrnitá omítka zrnitost 1,5 mm vnějších stěn</t>
  </si>
  <si>
    <t>559866828</t>
  </si>
  <si>
    <t>629991001</t>
  </si>
  <si>
    <t>Zakrytí podélných ploch fólií volně položenou</t>
  </si>
  <si>
    <t>88</t>
  </si>
  <si>
    <t>(7+7+5+5+6+19+16+26+15+15+56+23+2+10+7)*1,5</t>
  </si>
  <si>
    <t>47</t>
  </si>
  <si>
    <t>629991011</t>
  </si>
  <si>
    <t>Zakrytí výplní otvorů a svislých ploch fólií přilepenou lepící páskou</t>
  </si>
  <si>
    <t>90</t>
  </si>
  <si>
    <t xml:space="preserve">dle popisu v PD v.č. A 0 1 - 13  </t>
  </si>
  <si>
    <t>otvory</t>
  </si>
  <si>
    <t>1,2*2,1*38</t>
  </si>
  <si>
    <t>0,6*1,5*48</t>
  </si>
  <si>
    <t>1,2*2,05*10</t>
  </si>
  <si>
    <t>1,5*1,5*7</t>
  </si>
  <si>
    <t>1,5*0,6*8</t>
  </si>
  <si>
    <t>0,9*0,6*4</t>
  </si>
  <si>
    <t>2,5*0,5*4</t>
  </si>
  <si>
    <t>1,9*5,3*12</t>
  </si>
  <si>
    <t>1,9*5,3*8</t>
  </si>
  <si>
    <t>1,19*2,4*9</t>
  </si>
  <si>
    <t>1,19*2,4*6</t>
  </si>
  <si>
    <t>1*1,8*20</t>
  </si>
  <si>
    <t>1,5*3</t>
  </si>
  <si>
    <t>1,96*3,6</t>
  </si>
  <si>
    <t>2,25*1,5*3</t>
  </si>
  <si>
    <t>1,2*1,5*1</t>
  </si>
  <si>
    <t>0,6*0,6*4</t>
  </si>
  <si>
    <t>2,4*2,55*1</t>
  </si>
  <si>
    <t>504,951*1,15 "Přepočtené koeficientem množství</t>
  </si>
  <si>
    <t>629995101</t>
  </si>
  <si>
    <t>Očištění vnějších ploch tlakovou vodou</t>
  </si>
  <si>
    <t>92</t>
  </si>
  <si>
    <t>dle popisu v PD</t>
  </si>
  <si>
    <t>49</t>
  </si>
  <si>
    <t>629999031</t>
  </si>
  <si>
    <t>Příplatek k omítce vnějších povrchů za zvýšenou pracnost při ploše otvorů přes 45 do 65 %</t>
  </si>
  <si>
    <t>94</t>
  </si>
  <si>
    <t xml:space="preserve">příplatek za pracnost  - velký počet otvorů</t>
  </si>
  <si>
    <t>632450134</t>
  </si>
  <si>
    <t>Vyrovnávací cementový potěr tl do 50 mm ze suchých směsí provedený v ploše</t>
  </si>
  <si>
    <t>96</t>
  </si>
  <si>
    <t>dle popisu v TZ str. 10 - spádová vrstva markýzy</t>
  </si>
  <si>
    <t>51</t>
  </si>
  <si>
    <t>637111111</t>
  </si>
  <si>
    <t>Okapový chodník ze štěrkopísku tl 100 mm s udusáním</t>
  </si>
  <si>
    <t>98</t>
  </si>
  <si>
    <t>637R1</t>
  </si>
  <si>
    <t>Dodávka a montáž ocelových nosníků - překlady nad otvory pro VZT - dle popisu v PD</t>
  </si>
  <si>
    <t>soubor</t>
  </si>
  <si>
    <t>100</t>
  </si>
  <si>
    <t>Poznámka k položce:_x000d_
Poznámka k položce: kompletní provedení vč. přesunu hmot a stavebních přípomocí</t>
  </si>
  <si>
    <t>dle popisu v PD v.č. A 0 1 - 13</t>
  </si>
  <si>
    <t>53</t>
  </si>
  <si>
    <t>637R2</t>
  </si>
  <si>
    <t>Dodávka a montáž trojbudek pro rorýse - dle popisu v PD</t>
  </si>
  <si>
    <t>102</t>
  </si>
  <si>
    <t>642942611</t>
  </si>
  <si>
    <t>Osazování zárubní nebo rámů dveřních kovových do 2,5 m2 na montážní pěnu</t>
  </si>
  <si>
    <t>104</t>
  </si>
  <si>
    <t xml:space="preserve">dle popisu v PD,TZ str. 20 a požárně bezpečnostního řesení </t>
  </si>
  <si>
    <t>strojovna VZT na půdě</t>
  </si>
  <si>
    <t>55</t>
  </si>
  <si>
    <t>55331563</t>
  </si>
  <si>
    <t>zárubeň jednokřídlá ocelová s protipožární úpravou tl stěny 110-150mm rozměru 900/1970, 2100mm</t>
  </si>
  <si>
    <t>106</t>
  </si>
  <si>
    <t>Ostatní konstrukce a práce-bourání</t>
  </si>
  <si>
    <t>941111132</t>
  </si>
  <si>
    <t>Montáž lešení řadového trubkového lehkého s podlahami zatížení do 200 kg/m2 š do 1,5 m v do 25 m</t>
  </si>
  <si>
    <t>108</t>
  </si>
  <si>
    <t xml:space="preserve">dle popisu v PD v.č. A 01 - 13 </t>
  </si>
  <si>
    <t>18*(56+7+7+5+5+6)</t>
  </si>
  <si>
    <t>12*19</t>
  </si>
  <si>
    <t>9*16</t>
  </si>
  <si>
    <t>15*3*2</t>
  </si>
  <si>
    <t>9*26</t>
  </si>
  <si>
    <t>10*26</t>
  </si>
  <si>
    <t>16*56</t>
  </si>
  <si>
    <t>23*10</t>
  </si>
  <si>
    <t>11*11</t>
  </si>
  <si>
    <t>2*15</t>
  </si>
  <si>
    <t>11*6</t>
  </si>
  <si>
    <t>8*8</t>
  </si>
  <si>
    <t>-896"sever</t>
  </si>
  <si>
    <t>57</t>
  </si>
  <si>
    <t>941111232</t>
  </si>
  <si>
    <t>Příplatek k lešení řadovému trubkovému lehkému s podlahami š 1,5 m v 25 m za první a ZKD den použití</t>
  </si>
  <si>
    <t>110</t>
  </si>
  <si>
    <t>3105*100</t>
  </si>
  <si>
    <t>941111832</t>
  </si>
  <si>
    <t>Demontáž lešení řadového trubkového lehkého s podlahami zatížení do 200 kg/m2 š do 1,5 m v do 25 m</t>
  </si>
  <si>
    <t>112</t>
  </si>
  <si>
    <t>3105</t>
  </si>
  <si>
    <t>59</t>
  </si>
  <si>
    <t>944511111</t>
  </si>
  <si>
    <t>Montáž ochranné sítě z textilie z umělých vláken</t>
  </si>
  <si>
    <t>114</t>
  </si>
  <si>
    <t>944511211</t>
  </si>
  <si>
    <t>Příplatek k ochranné síti za první a ZKD den použití</t>
  </si>
  <si>
    <t>116</t>
  </si>
  <si>
    <t>61</t>
  </si>
  <si>
    <t>944511811</t>
  </si>
  <si>
    <t>Demontáž ochranné sítě z textilie z umělých vláken</t>
  </si>
  <si>
    <t>118</t>
  </si>
  <si>
    <t>944711111</t>
  </si>
  <si>
    <t>Montáž záchytné stříšky š do 1,5 m</t>
  </si>
  <si>
    <t>120</t>
  </si>
  <si>
    <t>u vstupů</t>
  </si>
  <si>
    <t>3,5*5</t>
  </si>
  <si>
    <t>63</t>
  </si>
  <si>
    <t>944711211</t>
  </si>
  <si>
    <t>Příplatek k záchytné stříšce š do 1,5 m za první a ZKD den použití</t>
  </si>
  <si>
    <t>122</t>
  </si>
  <si>
    <t>17,5*150</t>
  </si>
  <si>
    <t>944711811</t>
  </si>
  <si>
    <t>Demontáž záchytné stříšky š do 1,5 m</t>
  </si>
  <si>
    <t>124</t>
  </si>
  <si>
    <t>17,5</t>
  </si>
  <si>
    <t>65</t>
  </si>
  <si>
    <t>952901111</t>
  </si>
  <si>
    <t>Vyčištění budov bytové a občanské výstavby při výšce podlaží do 4 m</t>
  </si>
  <si>
    <t>126</t>
  </si>
  <si>
    <t>978036131</t>
  </si>
  <si>
    <t>Otlučení (osekání) cementových omítek vnějších ploch v rozsahu do 20 %</t>
  </si>
  <si>
    <t>128</t>
  </si>
  <si>
    <t>67</t>
  </si>
  <si>
    <t>985112131</t>
  </si>
  <si>
    <t>Odsekání degradovaného betonu rubu kleneb a podlah tl do 10 mm</t>
  </si>
  <si>
    <t>130</t>
  </si>
  <si>
    <t>985131311</t>
  </si>
  <si>
    <t>Ruční dočištění ploch stěn, rubu kleneb a podlah ocelových kartáči</t>
  </si>
  <si>
    <t>132</t>
  </si>
  <si>
    <t>69</t>
  </si>
  <si>
    <t>985311311</t>
  </si>
  <si>
    <t>Reprofilace rubu kleneb a podlah cementovými sanačními maltami tl 10 mm</t>
  </si>
  <si>
    <t>134</t>
  </si>
  <si>
    <t>dle popisu v TZ str. 10</t>
  </si>
  <si>
    <t>985321112</t>
  </si>
  <si>
    <t>Ochranný nátěr výztuže na cementové bázi rubu kleneb a podlah 1 vrstva tl 1 mm</t>
  </si>
  <si>
    <t>136</t>
  </si>
  <si>
    <t>997</t>
  </si>
  <si>
    <t>Přesun sutě</t>
  </si>
  <si>
    <t>71</t>
  </si>
  <si>
    <t>997013154</t>
  </si>
  <si>
    <t>Vnitrostaveništní doprava suti a vybouraných hmot pro budovy v do 15 m s omezením mechanizace</t>
  </si>
  <si>
    <t>t</t>
  </si>
  <si>
    <t>138</t>
  </si>
  <si>
    <t>997013501</t>
  </si>
  <si>
    <t>Odvoz suti a vybouraných hmot na skládku nebo meziskládku do 1 km se složením</t>
  </si>
  <si>
    <t>140</t>
  </si>
  <si>
    <t>73</t>
  </si>
  <si>
    <t>997013509</t>
  </si>
  <si>
    <t>Příplatek k odvozu suti a vybouraných hmot na skládku ZKD 1 km přes 1 km</t>
  </si>
  <si>
    <t>142</t>
  </si>
  <si>
    <t>53,847*19 "Přepočtené koeficientem množství</t>
  </si>
  <si>
    <t>997013631</t>
  </si>
  <si>
    <t>Poplatek za uložení na skládce (skládkovné) stavebního odpadu směsného kód odpadu 17 09 04</t>
  </si>
  <si>
    <t>144</t>
  </si>
  <si>
    <t>998</t>
  </si>
  <si>
    <t>Přesun hmot</t>
  </si>
  <si>
    <t>75</t>
  </si>
  <si>
    <t>998011003</t>
  </si>
  <si>
    <t>Přesun hmot pro budovy zděné v do 24 m</t>
  </si>
  <si>
    <t>146</t>
  </si>
  <si>
    <t>PSV</t>
  </si>
  <si>
    <t>Práce a dodávky PSV</t>
  </si>
  <si>
    <t>712</t>
  </si>
  <si>
    <t>Povlakové krytiny</t>
  </si>
  <si>
    <t>712363210</t>
  </si>
  <si>
    <t>Provedení povlakové krytiny střech do 10° montáž střešní fólie horkovzdušným svarem</t>
  </si>
  <si>
    <t>148</t>
  </si>
  <si>
    <t>dle popisu v PD v.č. A01 - 13 a TZ str. 10</t>
  </si>
  <si>
    <t>svislá</t>
  </si>
  <si>
    <t>(1,2*3,8)*0,5</t>
  </si>
  <si>
    <t>77</t>
  </si>
  <si>
    <t>28342411</t>
  </si>
  <si>
    <t>fólie hydroizolační střešní mPVC s nakašírovaným PES rounem určená k lepení tl 1,5mm (účinná tloušťka)</t>
  </si>
  <si>
    <t>150</t>
  </si>
  <si>
    <t>atestována na působení vnějšího požáru Broof(t3) ve skladbě s EPS, určená k použití v mechanicky kotvených střechách</t>
  </si>
  <si>
    <t>6,84</t>
  </si>
  <si>
    <t>712363352</t>
  </si>
  <si>
    <t>Povlakové krytiny střech do 10° z tvarovaných poplastovaných lišt délky 2 m koutová lišta vnitřní a vnější rš 100 mm</t>
  </si>
  <si>
    <t>152</t>
  </si>
  <si>
    <t>79</t>
  </si>
  <si>
    <t>712363505</t>
  </si>
  <si>
    <t>Provedení povlak krytiny mechanicky kotvenou do betonu TI tl do 200 mm krajní pole, budova v do 18m</t>
  </si>
  <si>
    <t>154</t>
  </si>
  <si>
    <t>712363803</t>
  </si>
  <si>
    <t>Odstranění povlakové krytiny mechanicky kotvené do betonu, budova v do 18 m</t>
  </si>
  <si>
    <t>156</t>
  </si>
  <si>
    <t>dle popisu v TZ str. 10 - bude upřesněno na stavbě</t>
  </si>
  <si>
    <t>81</t>
  </si>
  <si>
    <t>712391172</t>
  </si>
  <si>
    <t>Provedení povlakové krytiny střech do 10° ochranné textilní vrstvy</t>
  </si>
  <si>
    <t>158</t>
  </si>
  <si>
    <t>69334002</t>
  </si>
  <si>
    <t>textilie ochranná střech 300g/m2</t>
  </si>
  <si>
    <t>160</t>
  </si>
  <si>
    <t>6,84*1,15</t>
  </si>
  <si>
    <t>83</t>
  </si>
  <si>
    <t>998712103</t>
  </si>
  <si>
    <t>Přesun hmot tonážní tonážní pro krytiny povlakové v objektech v do 24 m</t>
  </si>
  <si>
    <t>162</t>
  </si>
  <si>
    <t>741</t>
  </si>
  <si>
    <t>Elektroinstalace</t>
  </si>
  <si>
    <t>86</t>
  </si>
  <si>
    <t>741-R100</t>
  </si>
  <si>
    <t>Demontáž exteriérového svítidla</t>
  </si>
  <si>
    <t>172</t>
  </si>
  <si>
    <t xml:space="preserve">dle popisu v TZ </t>
  </si>
  <si>
    <t>87</t>
  </si>
  <si>
    <t>741-R1001</t>
  </si>
  <si>
    <t xml:space="preserve">Dodávka a montáž exteriérového svítidla  - kompletní provedení vč. přesunu hmot a stavebních přípomocí</t>
  </si>
  <si>
    <t>174</t>
  </si>
  <si>
    <t>762</t>
  </si>
  <si>
    <t>Konstrukce tesařské</t>
  </si>
  <si>
    <t>762511264</t>
  </si>
  <si>
    <t>Podlahové kce podkladové z desek OSB tl 18 mm nebroušených na pero a drážku šroubovaných</t>
  </si>
  <si>
    <t>176</t>
  </si>
  <si>
    <t>763</t>
  </si>
  <si>
    <t>Konstrukce suché výstavby</t>
  </si>
  <si>
    <t>89</t>
  </si>
  <si>
    <t>763111346</t>
  </si>
  <si>
    <t>SDK příčka tl 125 mm profil CW+UW 100 desky 1xDFH2 12,5 s izolací EI 45 Rw do 51 dB</t>
  </si>
  <si>
    <t>178</t>
  </si>
  <si>
    <t>(8,25+8,25+8+8)*2,5</t>
  </si>
  <si>
    <t>-3*0,9*1,97</t>
  </si>
  <si>
    <t>763121425</t>
  </si>
  <si>
    <t>SDK stěna předsazená tl 112,5 mm profil CW+UW 100 deska 1xDF 12,5 s izolací EI 30 Rw do 12 dB</t>
  </si>
  <si>
    <t>180</t>
  </si>
  <si>
    <t xml:space="preserve">dle popisu v PD,TZ a požárně bezpečnostního řesení </t>
  </si>
  <si>
    <t>a3.06</t>
  </si>
  <si>
    <t>1,45*3,6</t>
  </si>
  <si>
    <t>A3.01</t>
  </si>
  <si>
    <t>(0,8+1,5)*3,6</t>
  </si>
  <si>
    <t>A2.06</t>
  </si>
  <si>
    <t>A2.01</t>
  </si>
  <si>
    <t>(0,8+1,3)*3,6</t>
  </si>
  <si>
    <t>91</t>
  </si>
  <si>
    <t>763131471</t>
  </si>
  <si>
    <t>SDK podhled deska 1xDFH2 12,5 bez izolace dvouvrstvá spodní kce profil CD+UD REI do 90</t>
  </si>
  <si>
    <t>182</t>
  </si>
  <si>
    <t>strop místnosti strojovny na půdě</t>
  </si>
  <si>
    <t>podhled A3.06</t>
  </si>
  <si>
    <t>4,3</t>
  </si>
  <si>
    <t>A.2.06</t>
  </si>
  <si>
    <t>763164545</t>
  </si>
  <si>
    <t>SDK obklad kcí tvaru L š do 0,8 m desky 1xDFH2 12,5</t>
  </si>
  <si>
    <t>184</t>
  </si>
  <si>
    <t>dle popisu v PD v.č. B 0 1 - 13</t>
  </si>
  <si>
    <t>2*2</t>
  </si>
  <si>
    <t>2,5</t>
  </si>
  <si>
    <t>4,9</t>
  </si>
  <si>
    <t>3,45</t>
  </si>
  <si>
    <t>1,5*2</t>
  </si>
  <si>
    <t>3,9</t>
  </si>
  <si>
    <t>1*8</t>
  </si>
  <si>
    <t>93</t>
  </si>
  <si>
    <t>763431011</t>
  </si>
  <si>
    <t>Montáž minerálního podhledu s vyjímatelnými panely vel. do 0,36 m2 na zavěšený polozapuštěný rošt</t>
  </si>
  <si>
    <t>186</t>
  </si>
  <si>
    <t>ozn. Bm.č. 1.05, 2.01,2.02,2.13</t>
  </si>
  <si>
    <t>1,575*2,55</t>
  </si>
  <si>
    <t>2,55*3,75</t>
  </si>
  <si>
    <t>1,55*7,15</t>
  </si>
  <si>
    <t>2,65*20,05</t>
  </si>
  <si>
    <t>2,4*4,7</t>
  </si>
  <si>
    <t>6,5*2,3</t>
  </si>
  <si>
    <t>2,4*12,65</t>
  </si>
  <si>
    <t>2,7*2</t>
  </si>
  <si>
    <t>2,7*20,1</t>
  </si>
  <si>
    <t>A1.08</t>
  </si>
  <si>
    <t>1,7*2</t>
  </si>
  <si>
    <t>59036024</t>
  </si>
  <si>
    <t>panel akustický z části zapuštěný rošt bílá tl 20mm</t>
  </si>
  <si>
    <t>188</t>
  </si>
  <si>
    <t>95</t>
  </si>
  <si>
    <t>763431071</t>
  </si>
  <si>
    <t>Příplatek k montáži minerálního podhledu na stropní konstrukci za šroubování panelu do betonu</t>
  </si>
  <si>
    <t>190</t>
  </si>
  <si>
    <t>197,455</t>
  </si>
  <si>
    <t>763431201</t>
  </si>
  <si>
    <t>Napojení minerálního podhledu na stěnu obvodovou lištou</t>
  </si>
  <si>
    <t>192</t>
  </si>
  <si>
    <t>1,575+1,575+2,55</t>
  </si>
  <si>
    <t>3,75+3,75+2,55</t>
  </si>
  <si>
    <t>1,55+1,55+7,15+7,15</t>
  </si>
  <si>
    <t>2,65+2,65+20,05+20,05</t>
  </si>
  <si>
    <t>2,4+2,41+4,7+4,7</t>
  </si>
  <si>
    <t>6,5+6,5+2,3+2,3</t>
  </si>
  <si>
    <t>12,65</t>
  </si>
  <si>
    <t>2+2+2,7</t>
  </si>
  <si>
    <t>2,7+2,7+20,1+20,1</t>
  </si>
  <si>
    <t>1,7+1,7+2+2</t>
  </si>
  <si>
    <t>97</t>
  </si>
  <si>
    <t>998763303</t>
  </si>
  <si>
    <t>Přesun hmot tonážní pro sádrokartonové konstrukce v objektech v do 24 m</t>
  </si>
  <si>
    <t>194</t>
  </si>
  <si>
    <t>764</t>
  </si>
  <si>
    <t>Konstrukce klempířské</t>
  </si>
  <si>
    <t>764002851</t>
  </si>
  <si>
    <t>Demontáž oplechování parapetů do suti</t>
  </si>
  <si>
    <t>196</t>
  </si>
  <si>
    <t>99</t>
  </si>
  <si>
    <t>764004861</t>
  </si>
  <si>
    <t>Demontáž svodu do suti</t>
  </si>
  <si>
    <t>198</t>
  </si>
  <si>
    <t>4*20</t>
  </si>
  <si>
    <t>764212633</t>
  </si>
  <si>
    <t>Oplechování štítu závětrnou lištou z Pz s povrchovou úpravou rš 250 mm</t>
  </si>
  <si>
    <t>200</t>
  </si>
  <si>
    <t>dle popisu v TZ´str. 9</t>
  </si>
  <si>
    <t>10*4</t>
  </si>
  <si>
    <t>101</t>
  </si>
  <si>
    <t>764216646</t>
  </si>
  <si>
    <t>Oplechování rovných parapetů celoplošně lepené z Pz s povrchovou úpravou rš 500 mm</t>
  </si>
  <si>
    <t>202</t>
  </si>
  <si>
    <t>225,9*1,15 "Přepočtené koeficientem množství</t>
  </si>
  <si>
    <t>764518622</t>
  </si>
  <si>
    <t>Svody kruhové včetně objímek, kolen, odskoků z Pz s povrchovou úpravou průměru 100 mm</t>
  </si>
  <si>
    <t>204</t>
  </si>
  <si>
    <t>120-40</t>
  </si>
  <si>
    <t>103</t>
  </si>
  <si>
    <t>998764103</t>
  </si>
  <si>
    <t>Přesun hmot tonážní pro konstrukce klempířské v objektech v do 24 m</t>
  </si>
  <si>
    <t>206</t>
  </si>
  <si>
    <t>766</t>
  </si>
  <si>
    <t>Konstrukce truhlářské</t>
  </si>
  <si>
    <t>766R100</t>
  </si>
  <si>
    <t>Dodávka a montáž protipožárních dveří - dle popisu v PD</t>
  </si>
  <si>
    <t>208</t>
  </si>
  <si>
    <t xml:space="preserve">dle popisu v PD </t>
  </si>
  <si>
    <t>strojovna VZT půda</t>
  </si>
  <si>
    <t>767</t>
  </si>
  <si>
    <t>Konstrukce zámečnické</t>
  </si>
  <si>
    <t>105</t>
  </si>
  <si>
    <t>767R1</t>
  </si>
  <si>
    <t>Demontáž a zpětné osazení požárního žebříku - dle poisu v PD</t>
  </si>
  <si>
    <t>210</t>
  </si>
  <si>
    <t>dle popsi v TZ str.17</t>
  </si>
  <si>
    <t>767R3</t>
  </si>
  <si>
    <t>Dodávka a montáž ocelového vyrovnávacího schodiště s pororošty - dle popisu v PD</t>
  </si>
  <si>
    <t>212</t>
  </si>
  <si>
    <t>dle popsi v PD v.č. A06</t>
  </si>
  <si>
    <t>784</t>
  </si>
  <si>
    <t>Dokončovací práce - malby</t>
  </si>
  <si>
    <t>107</t>
  </si>
  <si>
    <t>784181121</t>
  </si>
  <si>
    <t>Hloubková jednonásobná penetrace podkladu v místnostech výšky do 3,80 m</t>
  </si>
  <si>
    <t>214</t>
  </si>
  <si>
    <t>2*2*0,6</t>
  </si>
  <si>
    <t>2,5*0,6</t>
  </si>
  <si>
    <t>2*0,6</t>
  </si>
  <si>
    <t>1,5*0,6</t>
  </si>
  <si>
    <t>3*0,6</t>
  </si>
  <si>
    <t>4,9*1</t>
  </si>
  <si>
    <t>3,45*0,6</t>
  </si>
  <si>
    <t>1,5*2*0,6</t>
  </si>
  <si>
    <t>3,9*0,6</t>
  </si>
  <si>
    <t>VZT místnost na půdě</t>
  </si>
  <si>
    <t>77,704*2</t>
  </si>
  <si>
    <t>4,3+4,3</t>
  </si>
  <si>
    <t>784211101</t>
  </si>
  <si>
    <t>Dvojnásobné bílé malby ze směsí za mokra výborně otěruvzdorných v místnostech výšky do 3,80 m</t>
  </si>
  <si>
    <t>216</t>
  </si>
  <si>
    <t>283,998</t>
  </si>
  <si>
    <t>HZS</t>
  </si>
  <si>
    <t>Hodinové zúčtovací sazby</t>
  </si>
  <si>
    <t>109</t>
  </si>
  <si>
    <t>HZS1291</t>
  </si>
  <si>
    <t>Hodinová zúčtovací sazba pomocný stavební dělník</t>
  </si>
  <si>
    <t>hod</t>
  </si>
  <si>
    <t>262144</t>
  </si>
  <si>
    <t>218</t>
  </si>
  <si>
    <t>odstranění jiných nežadoucích prvků na fasádě, oprava revizních dvířek elektrorozvaděčů, osazení ventilačních mřížek, přemístění informačních tabule</t>
  </si>
  <si>
    <t>95-35</t>
  </si>
  <si>
    <t>01.1 - Zateplení obvodové...</t>
  </si>
  <si>
    <t xml:space="preserve">    783 - Dokončovací práce - nátěry</t>
  </si>
  <si>
    <t>56*1,5</t>
  </si>
  <si>
    <t>331,05*0,4+50,04+657,52</t>
  </si>
  <si>
    <t xml:space="preserve">"pod provedení KZS -  dle popisu v PD v.č. A 0 1 - 13 a TZ str. 3</t>
  </si>
  <si>
    <t>839,98</t>
  </si>
  <si>
    <t>839,98*0,2</t>
  </si>
  <si>
    <t>824194227</t>
  </si>
  <si>
    <t>622231111</t>
  </si>
  <si>
    <t>Montáž kontaktního zateplení vnějších stěn lepením a mechanickým kotvením desek z pěny tl do 80 mm</t>
  </si>
  <si>
    <t>pohled severní PIR DESKA tl. 50 mm</t>
  </si>
  <si>
    <t>55,6*14,5</t>
  </si>
  <si>
    <t>-1,2*2,1*3*19</t>
  </si>
  <si>
    <t>28376525</t>
  </si>
  <si>
    <t>deska izolační PIR s oboustranným textilním rounem 1250x625x50mm</t>
  </si>
  <si>
    <t>pohled severní PIE DESKA tl. 50 mm</t>
  </si>
  <si>
    <t>657,52*1,1 "Přepočtené koeficientem množství</t>
  </si>
  <si>
    <t>2,1*59</t>
  </si>
  <si>
    <t>PIR ostění dle TZ str. 4</t>
  </si>
  <si>
    <t>(1,2+2,1+2,1)*59</t>
  </si>
  <si>
    <t>28376522</t>
  </si>
  <si>
    <t>deska izolační PIR s oboustranným textilním rounem 1250x625x20mm</t>
  </si>
  <si>
    <t>"dle popisu projektu v.č. A 01-13 a TZ str. 4</t>
  </si>
  <si>
    <t>331,05*0,4</t>
  </si>
  <si>
    <t>622221011</t>
  </si>
  <si>
    <t>Montáž kontaktního zateplení vnějších stěn lepením a mechanickým kotvením desek z minerální vlny s podélnou orientací vláken tl do 80 mm</t>
  </si>
  <si>
    <t>severní pohled</t>
  </si>
  <si>
    <t>0,9*(55,2+0,4)</t>
  </si>
  <si>
    <t>63141463</t>
  </si>
  <si>
    <t>deska tepelně izolační minerální kontaktních fasád podélné vlákno tl 50mm</t>
  </si>
  <si>
    <t>50,04</t>
  </si>
  <si>
    <t>622251107</t>
  </si>
  <si>
    <t>Příplatek k cenám kontaktního zateplení stěn za použití tepelněizolačních zátek z fenolické pěny</t>
  </si>
  <si>
    <t>56+6,5+6,5+5+5+6+19+14+14+1,5+16+26+6+10+25+2+55</t>
  </si>
  <si>
    <t>273,5</t>
  </si>
  <si>
    <t>234,9*1,1 "Přepočtené koeficientem množství</t>
  </si>
  <si>
    <t>364,155+348,48+138,435+136,29+51,92</t>
  </si>
  <si>
    <t>331,05*1,1 "Přepočtené koeficientem množství</t>
  </si>
  <si>
    <t>(2,1+2,1)*59</t>
  </si>
  <si>
    <t>316,8*1,1 "Přepočtené koeficientem množství</t>
  </si>
  <si>
    <t>Nadpraží</t>
  </si>
  <si>
    <t>125,85*1,1 "Přepočtené koeficientem množství</t>
  </si>
  <si>
    <t>123,9*1,1 "Přepočtené koeficientem množství</t>
  </si>
  <si>
    <t>592976860</t>
  </si>
  <si>
    <t>dle popisu v PD v.č. A 01 - 13 a TZ str. 3</t>
  </si>
  <si>
    <t>1,2*2,1*59</t>
  </si>
  <si>
    <t>1,95*4,395</t>
  </si>
  <si>
    <t>157,25*1,15 "Přepočtené koeficientem množství</t>
  </si>
  <si>
    <t>629995215</t>
  </si>
  <si>
    <t>Očištění vnějších ploch otryskáním nesušeným křemičitým pískem kamenného měkkého povrchu</t>
  </si>
  <si>
    <t>dle popisu v PD v.č. A 1 - 13 a TZ str. 9</t>
  </si>
  <si>
    <t>56*0,5</t>
  </si>
  <si>
    <t>896*50</t>
  </si>
  <si>
    <t>896</t>
  </si>
  <si>
    <t>56*50</t>
  </si>
  <si>
    <t>"pod lešením</t>
  </si>
  <si>
    <t>835,03</t>
  </si>
  <si>
    <t>9,425*19 "Přepočtené koeficientem množství</t>
  </si>
  <si>
    <t>764002861</t>
  </si>
  <si>
    <t>Demontáž oplechování říms a ozdobných prvků do suti</t>
  </si>
  <si>
    <t>3*56</t>
  </si>
  <si>
    <t>2*20</t>
  </si>
  <si>
    <t>123,9*1,15 "Přepočtené koeficientem množství</t>
  </si>
  <si>
    <t>783</t>
  </si>
  <si>
    <t>Dokončovací práce - nátěry</t>
  </si>
  <si>
    <t>783809223</t>
  </si>
  <si>
    <t>Montáž hladkých ozdobných prvků s převažujícím délkovým rozměrem výšky (šířky) do 120 mm na fasády</t>
  </si>
  <si>
    <t>dle popisu v PD v.č. A 0 1- 13</t>
  </si>
  <si>
    <t>59*(1,2+1,2+2,1+2,1)</t>
  </si>
  <si>
    <t>kolem dveří</t>
  </si>
  <si>
    <t>2+4,5+4,5</t>
  </si>
  <si>
    <t>28374118</t>
  </si>
  <si>
    <t>dekorační prvek fasádní šambrána š do 120mm</t>
  </si>
  <si>
    <t>400,4*1,05 "Přepočtené koeficientem množství</t>
  </si>
  <si>
    <t>783809235</t>
  </si>
  <si>
    <t>Montáž ornamentových ozdobných prvků s délkovým rozměrem výšky (šířky) do 200 mm na fasády</t>
  </si>
  <si>
    <t>28374121</t>
  </si>
  <si>
    <t>dekorační prvek fasádní parapetní římsa v do 200mm</t>
  </si>
  <si>
    <t>783809237</t>
  </si>
  <si>
    <t>Montáž ornamentových ozdobných prvků s délkovým rozměrem výšky (šířky) přes 200 mm na fasády</t>
  </si>
  <si>
    <t>patrová římsa</t>
  </si>
  <si>
    <t>56*2</t>
  </si>
  <si>
    <t>podstřešní římsa</t>
  </si>
  <si>
    <t>28374124</t>
  </si>
  <si>
    <t>dekorační prvek fasádní průběžná římsa v do300mm</t>
  </si>
  <si>
    <t>28374125</t>
  </si>
  <si>
    <t>dekorační prvek fasádní podstřešní římsa v do300mm</t>
  </si>
  <si>
    <t>629999031R4</t>
  </si>
  <si>
    <t>Dodávka a montáž plastických rohových bosáží - kompletní provedení vč. přesunu hmot a stavebních přípomocí</t>
  </si>
  <si>
    <t>14*4</t>
  </si>
  <si>
    <t>783817221R</t>
  </si>
  <si>
    <t>dvojnásobný konzervační nátěr pískovcového zdiva soklu vč. opravy 50 z plochy</t>
  </si>
  <si>
    <t>02 - Zateplení podlahy na...</t>
  </si>
  <si>
    <t xml:space="preserve">    713 - Izolace tepelné</t>
  </si>
  <si>
    <t>952902121</t>
  </si>
  <si>
    <t>Čištění budov zametení drsných podlah</t>
  </si>
  <si>
    <t>" dle popisu PD v.č. A06 a TZ str. 10</t>
  </si>
  <si>
    <t>630</t>
  </si>
  <si>
    <t>713</t>
  </si>
  <si>
    <t>Izolace tepelné</t>
  </si>
  <si>
    <t>713121121</t>
  </si>
  <si>
    <t>Montáž izolace tepelné podlah volně kladenými rohožemi, pásy, dílci, deskami 2 vrstvy</t>
  </si>
  <si>
    <t>" dle popisu PD v.č. A 06 a TZ str. 10</t>
  </si>
  <si>
    <t>63153710</t>
  </si>
  <si>
    <t>deska tepelně izolační minerální univerzální tl 140mm</t>
  </si>
  <si>
    <t>713191132</t>
  </si>
  <si>
    <t>Montáž izolace tepelné podlah, stropů vrchem nebo střech překrytí separační fólií z PE</t>
  </si>
  <si>
    <t>69311068</t>
  </si>
  <si>
    <t>geotextilie netkaná separační, ochranná, filtrační, drenážní PP 300g/m2</t>
  </si>
  <si>
    <t>630*1,15</t>
  </si>
  <si>
    <t>713291333</t>
  </si>
  <si>
    <t>Montáž izolace tepelné parotěsné zábrany podlah folií</t>
  </si>
  <si>
    <t>28329233</t>
  </si>
  <si>
    <t>fólie univerzální pro parotěsnou vrstvu s proměnlivou difúzní tloušťkou a UV stabilizací</t>
  </si>
  <si>
    <t>713491151</t>
  </si>
  <si>
    <t>Montáž tepelné izolace ukončení líce ukončovací páskou s přelepením</t>
  </si>
  <si>
    <t>28329297</t>
  </si>
  <si>
    <t>páska spojovací oboustranně lepící parotěsných folií š 9mm</t>
  </si>
  <si>
    <t>po obvodu+přelepení spojů+komíny</t>
  </si>
  <si>
    <t>17,8+51,2+12,5+6,3+4+3,5+3,5+11,5+6,3+9,7+4,7+12,6+4,7+10,3+5,3+8,7</t>
  </si>
  <si>
    <t>12,5*34</t>
  </si>
  <si>
    <t>6,3*8</t>
  </si>
  <si>
    <t>4,7*9</t>
  </si>
  <si>
    <t>5,3*6</t>
  </si>
  <si>
    <t>6*8</t>
  </si>
  <si>
    <t>998713102</t>
  </si>
  <si>
    <t>Přesun hmot tonážní pro izolace tepelné v objektech v do 12 m</t>
  </si>
  <si>
    <t>762-R100</t>
  </si>
  <si>
    <t>Dodávka a montáž pochozí lávky dle popisu PD - kompletní porvedení vč. kotvení a povrchové úrpavy</t>
  </si>
  <si>
    <t>vyklizení půdního prostoru a likvidace nepoužívaných objektů</t>
  </si>
  <si>
    <t>03 - Rekonstrukce střešní...</t>
  </si>
  <si>
    <t xml:space="preserve">    9 - Ostatní konstrukce a práce, bourání</t>
  </si>
  <si>
    <t xml:space="preserve">    721 - Zdravotechnika - vnitřní kanalizace</t>
  </si>
  <si>
    <t>Ostatní konstrukce a práce, bourání</t>
  </si>
  <si>
    <t>953921115</t>
  </si>
  <si>
    <t>Dlaždice betonové 500x500 mm kladené na sucho na ploché střechy</t>
  </si>
  <si>
    <t>953921116</t>
  </si>
  <si>
    <t>Příplatek k dlaždicím betonovým 500x500 mm kladeným na sucho za podkladové čtverce z lepenky</t>
  </si>
  <si>
    <t>712300841</t>
  </si>
  <si>
    <t>Odstranění povlakové krytiny střech do 10° odškrabáním mechu s urovnáním povrchu a očištěním</t>
  </si>
  <si>
    <t>dle popisu v PD v.č. A01 - 13 a TZ str. 12 a 13</t>
  </si>
  <si>
    <t>střecha 3 NP učebny</t>
  </si>
  <si>
    <t>22,45*9,8</t>
  </si>
  <si>
    <t>střecha tělocvična</t>
  </si>
  <si>
    <t>25,1*15</t>
  </si>
  <si>
    <t>střecha školní byt</t>
  </si>
  <si>
    <t>3,2*8,2</t>
  </si>
  <si>
    <t>10,2*6,8</t>
  </si>
  <si>
    <t>712300911</t>
  </si>
  <si>
    <t>Příplatek k opravě povlakové krytiny do 10° za správkový kus natěradly a AIP</t>
  </si>
  <si>
    <t>" dle popisu v projektu</t>
  </si>
  <si>
    <t>součástí je i případné proříznutí boulí a puchýřů</t>
  </si>
  <si>
    <t>pro vyrovnání podkladu před aplikací dalších vrstev - 15% z celkové plochy</t>
  </si>
  <si>
    <t>692,11*0,15</t>
  </si>
  <si>
    <t>712321132</t>
  </si>
  <si>
    <t>Provedení povlakové krytiny střech do 10° za horka nátěrem asfaltovým</t>
  </si>
  <si>
    <t>11163150</t>
  </si>
  <si>
    <t>lak penetrační asfaltový</t>
  </si>
  <si>
    <t>596,51*0,001</t>
  </si>
  <si>
    <t>712341559</t>
  </si>
  <si>
    <t>Provedení povlakové krytiny střech do 10° pásy NAIP přitavením v plné ploše</t>
  </si>
  <si>
    <t>62853004</t>
  </si>
  <si>
    <t>pás asfaltový natavitelný modifikovaný SBS tl 4,0mm s vložkou ze skleněné tkaniny a spalitelnou PE fólií nebo jemnozrnným minerálním posypem na horním povrchu</t>
  </si>
  <si>
    <t>22,45*9,8"vodorovná</t>
  </si>
  <si>
    <t>0,5*(22,45+10+22,45+10)"svislá</t>
  </si>
  <si>
    <t>0,5*(22,45+10+22,45)"atika</t>
  </si>
  <si>
    <t>25,1*15"vodorovná</t>
  </si>
  <si>
    <t>0,5*(15,9+25,1+15,9+25,5)"svislá</t>
  </si>
  <si>
    <t>0,5*(15,9+25,1+15,9+25,1)"atika</t>
  </si>
  <si>
    <t>3,2*8,2"vodorovná</t>
  </si>
  <si>
    <t>0,5*(10,2+1,4+3,15+8,2+13,3+6,8)"svislá</t>
  </si>
  <si>
    <t>0,5*(10,2+1,4+3,15+8,2+13,3+6,8)"atika</t>
  </si>
  <si>
    <t>zdvojená fólie pod VZT jednotky</t>
  </si>
  <si>
    <t>9,6*5</t>
  </si>
  <si>
    <t>28322012</t>
  </si>
  <si>
    <t>fólie hydroizolační střešní mPVC tl 1,5mm šedá</t>
  </si>
  <si>
    <t>22,45+10+22,45+10"svislá</t>
  </si>
  <si>
    <t>15,9+25,1+15,9+25,5"svislá</t>
  </si>
  <si>
    <t>10,2+1,4+3,15+8,2+13,3+6,8"svislá</t>
  </si>
  <si>
    <t>0,5*14</t>
  </si>
  <si>
    <t>190,35*2</t>
  </si>
  <si>
    <t>387,7*1,1 "Přepočtené koeficientem množství</t>
  </si>
  <si>
    <t>877,26*1,15</t>
  </si>
  <si>
    <t>712R100</t>
  </si>
  <si>
    <t>Rozebrání střechy pro možnost osazení VZT jedntky vč. zpětného zapravení - dle popisu v PD</t>
  </si>
  <si>
    <t>2*3</t>
  </si>
  <si>
    <t>712R101</t>
  </si>
  <si>
    <t xml:space="preserve">Zapravení prostupů VZT potrubí plochou střechou 600 x 350 mm  - dle popisu v PD</t>
  </si>
  <si>
    <t>712R102</t>
  </si>
  <si>
    <t xml:space="preserve">Zapravení prostupů VZT potrubí plochou střechou 500x500 mm mm  - dle popisu v PD</t>
  </si>
  <si>
    <t>713141152</t>
  </si>
  <si>
    <t>Montáž izolace tepelné střech plochých kladené volně 2 vrstvy rohoží, pásů, dílců, desek vč. kotvení</t>
  </si>
  <si>
    <t>28372309</t>
  </si>
  <si>
    <t>deska EPS 100 do plochých střech a podlah tl 100mm</t>
  </si>
  <si>
    <t>2 vrstvy</t>
  </si>
  <si>
    <t>596,51*2</t>
  </si>
  <si>
    <t>1193,02*1,1 "Přepočtené koeficientem množství</t>
  </si>
  <si>
    <t>1393161602</t>
  </si>
  <si>
    <t>28372306</t>
  </si>
  <si>
    <t xml:space="preserve">deska EPS 100 do plochých střech a podlah  tl 60mm</t>
  </si>
  <si>
    <t>95,6*2*1,1 "Přepočtené koeficientem množství</t>
  </si>
  <si>
    <t>713141233</t>
  </si>
  <si>
    <t>Přikotvení tepelné izolace šrouby do betonu pro izolaci tl přes 100 do 140 mm</t>
  </si>
  <si>
    <t>713141243</t>
  </si>
  <si>
    <t>Přikotvení tepelné izolace šrouby do betonu pro izolaci tl přes 140 do 200 mm</t>
  </si>
  <si>
    <t>713141311</t>
  </si>
  <si>
    <t>Montáž izolace tepelné střech plochých kladené volně, spádová vrstva</t>
  </si>
  <si>
    <t>692,11*0,3</t>
  </si>
  <si>
    <t>28376141</t>
  </si>
  <si>
    <t>klín izolační z pěnového polystyrenu EPS 100 spádový</t>
  </si>
  <si>
    <t>m3</t>
  </si>
  <si>
    <t>713141341</t>
  </si>
  <si>
    <t>Montáž spádové izolace na zhlaví atiky šířky do 500 mm lepené asfaltem zplna</t>
  </si>
  <si>
    <t>22,45+10+22,45"atika</t>
  </si>
  <si>
    <t>15,9+25,1+15,9+25,1"atika</t>
  </si>
  <si>
    <t>10,2+1,4+3,15+8,2+13,3+6,8"atika</t>
  </si>
  <si>
    <t>713141381</t>
  </si>
  <si>
    <t>Montáž izolace tepelné stěn výšky do 1000 mm na atiky a prostupy střechou lepené asfaltem zplna</t>
  </si>
  <si>
    <t>28372305</t>
  </si>
  <si>
    <t xml:space="preserve">deska EPS 100  tl 50mm</t>
  </si>
  <si>
    <t>998713103</t>
  </si>
  <si>
    <t>Přesun hmot tonážní pro izolace tepelné v objektech v do 24 m</t>
  </si>
  <si>
    <t>721</t>
  </si>
  <si>
    <t>Zdravotechnika - vnitřní kanalizace</t>
  </si>
  <si>
    <t>721210822</t>
  </si>
  <si>
    <t>Demontáž vpustí střešních DN 100</t>
  </si>
  <si>
    <t>721233113</t>
  </si>
  <si>
    <t>Střešní vtok polypropylen PP pro ploché střechy svislý odtok DN 125</t>
  </si>
  <si>
    <t>dle popisu v PD a v.č. A 01 - 11 TZ str. 16</t>
  </si>
  <si>
    <t>998721102</t>
  </si>
  <si>
    <t>Přesun hmot tonážní pro vnitřní kanalizace v objektech v do 12 m</t>
  </si>
  <si>
    <t>762361312</t>
  </si>
  <si>
    <t>Konstrukční a vyrovnávací vrstva pod klempířské prvky (atiky) z desek dřevoštěpkových tl. 18 mm</t>
  </si>
  <si>
    <t>179,95*0,5</t>
  </si>
  <si>
    <t>762395000</t>
  </si>
  <si>
    <t>Spojovací prostředky krovů, bednění, laťování, nadstřešních konstrukcí</t>
  </si>
  <si>
    <t>89,975*0,025</t>
  </si>
  <si>
    <t>998762103</t>
  </si>
  <si>
    <t>Přesun hmot tonážní pro kce tesařské v objektech v do 24 m</t>
  </si>
  <si>
    <t>764002841</t>
  </si>
  <si>
    <t>Demontáž oplechování horních ploch zdí a nadezdívek do suti</t>
  </si>
  <si>
    <t>764218604</t>
  </si>
  <si>
    <t>Oplechování rovné římsy mechanicky kotvené z Pz s upraveným povrchem rš 330 mm</t>
  </si>
  <si>
    <t>oplechování atiky závetrnou lištou</t>
  </si>
  <si>
    <t>764314612</t>
  </si>
  <si>
    <t>Lemování prostupů střech s krytinou skládanou nebo plechovou bez lišty z Pz s povrchovou úpravou</t>
  </si>
  <si>
    <t>2*2,0 "pro VZT jednotky</t>
  </si>
  <si>
    <t>767R2</t>
  </si>
  <si>
    <t>Přesunutí požárního žebříku - dle popisu v PD</t>
  </si>
  <si>
    <t>04 - Výměna výplní otvorů</t>
  </si>
  <si>
    <t>612325302</t>
  </si>
  <si>
    <t>Vápenocementová štuková omítka ostění nebo nadpraží</t>
  </si>
  <si>
    <t xml:space="preserve">" práce spojené s výměnou okenních výplní  - cca pruh 50 cm kolem dveří</t>
  </si>
  <si>
    <t xml:space="preserve">"dle popisu projektu v.č. A 12 - výpis výrobků- po výměně oken </t>
  </si>
  <si>
    <t>(1+1,8+1,8)*20</t>
  </si>
  <si>
    <t>1321,71*0,5</t>
  </si>
  <si>
    <t>619991001</t>
  </si>
  <si>
    <t>Zakrytí podlah fólií přilepenou lepící páskou</t>
  </si>
  <si>
    <t xml:space="preserve"> práce spojené s výměnou výplní otvorů</t>
  </si>
  <si>
    <t>2*97</t>
  </si>
  <si>
    <t>1*48</t>
  </si>
  <si>
    <t>2*10</t>
  </si>
  <si>
    <t>2*7</t>
  </si>
  <si>
    <t>2*8</t>
  </si>
  <si>
    <t>1,5*4</t>
  </si>
  <si>
    <t>3*4</t>
  </si>
  <si>
    <t>2,5*12</t>
  </si>
  <si>
    <t>2,5*8</t>
  </si>
  <si>
    <t>1,5*9</t>
  </si>
  <si>
    <t>1,5*6</t>
  </si>
  <si>
    <t>1,5*20</t>
  </si>
  <si>
    <t>2,5*1</t>
  </si>
  <si>
    <t>2*1</t>
  </si>
  <si>
    <t>3*3</t>
  </si>
  <si>
    <t>1*4</t>
  </si>
  <si>
    <t>3*1</t>
  </si>
  <si>
    <t>619991011</t>
  </si>
  <si>
    <t>Obalení konstrukcí a prvků fólií přilepenou lepící páskou</t>
  </si>
  <si>
    <t>500" práce spojené s výměnou výplní otvorů</t>
  </si>
  <si>
    <t>619995001</t>
  </si>
  <si>
    <t>Začištění omítek kolem oken, dveří, podlah nebo obkladů</t>
  </si>
  <si>
    <t>968072354</t>
  </si>
  <si>
    <t>Vybourání kovových rámů oken zdvojených včetně křídel pl do 1 m2</t>
  </si>
  <si>
    <t>968072356</t>
  </si>
  <si>
    <t>Vybourání kovových rámů oken zdvojených včetně křídel pl do 4 m2</t>
  </si>
  <si>
    <t>1,2*2,1*97</t>
  </si>
  <si>
    <t>1,5*2,05*10</t>
  </si>
  <si>
    <t>968072357</t>
  </si>
  <si>
    <t>Vybourání kovových rámů oken zdvojených včetně křídel pl přes 4 m2</t>
  </si>
  <si>
    <t>968072456</t>
  </si>
  <si>
    <t>Vybourání kovových dveřních zárubní pl přes 2 m2</t>
  </si>
  <si>
    <t>1,96*2,6</t>
  </si>
  <si>
    <t>2,4*2,55</t>
  </si>
  <si>
    <t>978013191</t>
  </si>
  <si>
    <t>Otlučení (osekání) vnitřní vápenné nebo vápenocementové omítky stěn v rozsahu do 100 %</t>
  </si>
  <si>
    <t>997013116</t>
  </si>
  <si>
    <t>Vnitrostaveništní doprava suti a vybouraných hmot pro budovy v do 21 m s použitím mechanizace</t>
  </si>
  <si>
    <t>67,75*10 "Přepočtené koeficientem množství</t>
  </si>
  <si>
    <t>998011002</t>
  </si>
  <si>
    <t>Přesun hmot pro budovy zděné v do 12 m</t>
  </si>
  <si>
    <t>766622131</t>
  </si>
  <si>
    <t>Montáž plastových oken plochy do 1 m2 otevíravých výšky do 1,5 m s rámem do zdiva</t>
  </si>
  <si>
    <t>61140021R100</t>
  </si>
  <si>
    <t>okno plastové 600 x 1500 mm vč. vnitřního plastového parapetu kompletní provedení vč. přesunu hmot dle popisu v PD</t>
  </si>
  <si>
    <t>"dle popisu projektu v.č. A 12 - výpis výrobků ozn. 02</t>
  </si>
  <si>
    <t>61140021R101</t>
  </si>
  <si>
    <t>okno plastové 1500 x 600 mm vč. vnitřního plastového parapetu kompletní provedení vč. přesunu hmot dle popisu v PD</t>
  </si>
  <si>
    <t>"dle popisu projektu v.č. A 12 - výpis výrobků ozn. 05</t>
  </si>
  <si>
    <t>61140021R102</t>
  </si>
  <si>
    <t>okno plastové 900 x 600 mm vč. vnitřního plastového parapetu kompletní provedení vč. přesunu hmot dle popisu v PD</t>
  </si>
  <si>
    <t>"dle popisu projektu v.č. A 12 - výpis výrobků ozn. 06</t>
  </si>
  <si>
    <t>61140021R103</t>
  </si>
  <si>
    <t>okno plastové 2500 x 500 mm vč. vnitřního plastového parapetu kompletní provedení vč. přesunu hmot dle popisu v PD</t>
  </si>
  <si>
    <t>"dle popisu projektu v.č. A 12 - výpis výrobků ozn. 07</t>
  </si>
  <si>
    <t>61140021R104</t>
  </si>
  <si>
    <t>okno plastové 1200 x 1500 mm vč. vnitřního plastového parapetu kompletní provedení vč. přesunu hmot dle popisu v PD</t>
  </si>
  <si>
    <t>"dle popisu projektu v.č. A 12 - výpis výrobků ozn. 017</t>
  </si>
  <si>
    <t>61140021R105</t>
  </si>
  <si>
    <t>okno plastové 600 x 600 mm vč. vnitřního plastového parapetu kompletní provedení vč. přesunu hmot dle popisu v PD</t>
  </si>
  <si>
    <t>"dle popisu projektu v.č. A 12 - výpis výrobků ozn.18</t>
  </si>
  <si>
    <t>766622132</t>
  </si>
  <si>
    <t>Montáž plastových oken plochy přes 1 m2 otevíravých výšky do 2,5 m s rámem do zdiva</t>
  </si>
  <si>
    <t>61140021R106</t>
  </si>
  <si>
    <t>okno plastové 1200 x 2100 mm vč. vnitřního plastového parapetu kompletní provedení vč. přesunu hmot dle popisu v PD</t>
  </si>
  <si>
    <t>"dle popisu projektu v.č. A 12 - výpis výrobků ozn.01</t>
  </si>
  <si>
    <t>61140021R1061</t>
  </si>
  <si>
    <t>okno plastové 1500 x 2050 mm vč. vnitřního plastového parapetu kompletní provedení vč. přesunu hmot dle popisu v PD</t>
  </si>
  <si>
    <t>"dle popisu projektu v.č. A 12 - výpis výrobků ozn.03</t>
  </si>
  <si>
    <t>61140021R1062</t>
  </si>
  <si>
    <t>okno plastové 1500 x 1500 mm vč. vnitřního plastového parapetu kompletní provedení vč. přesunu hmot dle popisu v PD</t>
  </si>
  <si>
    <t>"dle popisu projektu v.č. A 12 - výpis výrobků ozn.04</t>
  </si>
  <si>
    <t>61140021R107</t>
  </si>
  <si>
    <t>okno plastové 1190 x 2400 mm vč. vnitřního plastového parapetu kompletní provedení vč. přesunu hmot dle popisu v PD</t>
  </si>
  <si>
    <t>"dle popisu projektu v.č. A 12 - výpis výrobků ozn.10</t>
  </si>
  <si>
    <t>61140021R108</t>
  </si>
  <si>
    <t>"dle popisu projektu v.č. A 12 - výpis výrobků ozn.11</t>
  </si>
  <si>
    <t>61140021R109</t>
  </si>
  <si>
    <t>okno plastové 2250 x 1500 mm vč. vnitřního plastového parapetu kompletní provedení vč. přesunu hmot dle popisu v PD</t>
  </si>
  <si>
    <t>"dle popisu projektu v.č. A 12 - výpis výrobků ozn.16</t>
  </si>
  <si>
    <t>766622133</t>
  </si>
  <si>
    <t>Montáž plastových oken plochy přes 1 m2 otevíravých výšky přes 2,5 m s rámem do zdiva</t>
  </si>
  <si>
    <t>61140021R1091</t>
  </si>
  <si>
    <t>okno plastové 1900 x 5300 mm vč. vnitřního plastového parapetu kompletní provedení vč. přesunu hmot dle popisu v PD</t>
  </si>
  <si>
    <t>"dle popisu projektu v.č. A 12 - výpis výrobků ozn.08</t>
  </si>
  <si>
    <t>61140021R1092</t>
  </si>
  <si>
    <t>"dle popisu projektu v.č. A 12 - výpis výrobků ozn.09</t>
  </si>
  <si>
    <t>766641131</t>
  </si>
  <si>
    <t>Montáž balkónových dveří zdvojených jednokřídlových bez nadsvětlíku včetně rámu do zdiva</t>
  </si>
  <si>
    <t>"dle popisu projektu v.č. A 12 - výpis výrobků ozn.12</t>
  </si>
  <si>
    <t>61140021R1093</t>
  </si>
  <si>
    <t>Dveře balkónové plastové 1000 x 1800 mm - kompletní provedení vč. přesunu hmot dle popisu v PD</t>
  </si>
  <si>
    <t>766660461</t>
  </si>
  <si>
    <t>Montáž vchodových dveří dvoukřídlových s nadsvětlíkem do zdiva</t>
  </si>
  <si>
    <t>dle popisu v PD v.č. A 12 ozn. 13,14,15</t>
  </si>
  <si>
    <t>61173205R</t>
  </si>
  <si>
    <t>dveře vstupní dvoukřídlé s obloukovým nadsvětlíkem 1950 x 4395 mm kompletní provedení vč. přesunu hmot dle popisu v PD</t>
  </si>
  <si>
    <t>"dle popisu projektu v.č. A 12 - výpis výrobků ozn.13</t>
  </si>
  <si>
    <t>61173205R1</t>
  </si>
  <si>
    <t>dveře vstupní dvoukřídlé s nadsvětlíkem 1500 x 3000 mm kompletní provedení vč. přesunu hmot dle popisu v PD</t>
  </si>
  <si>
    <t>"dle popisu projektu v.č. A 12 - výpis výrobků ozn.14</t>
  </si>
  <si>
    <t>61173205R2</t>
  </si>
  <si>
    <t>dveře vstupní dvoukřídlé s nadsvětlíkem 1960 x 2600 mm kompletní provedení vč. přesunu hmot dle popisu v PD</t>
  </si>
  <si>
    <t>"dle popisu projektu v.č. A 12 - výpis výrobků ozn.15</t>
  </si>
  <si>
    <t>766660481</t>
  </si>
  <si>
    <t>Montáž vchodových dveří dvoukřídlových s díly a nadsvětlíkem do zdiva</t>
  </si>
  <si>
    <t>dle popisu v PD v.č. A 12 ozn. 19</t>
  </si>
  <si>
    <t>61173205R3</t>
  </si>
  <si>
    <t>dveře vstupní dvoukřídlé s nadsvětlíkem 2400 x 2550 mm kompletní provedení vč. přesunu hmot dle popisu v PD</t>
  </si>
  <si>
    <t>"dle popisu projektu v.č. A 12 - výpis výrobků ozn.19</t>
  </si>
  <si>
    <t>998766103</t>
  </si>
  <si>
    <t>Přesun hmot tonážní pro konstrukce truhlářské v objektech v do 24 m</t>
  </si>
  <si>
    <t>784121001</t>
  </si>
  <si>
    <t>Oškrabání malby v mísnostech výšky do 3,80 m</t>
  </si>
  <si>
    <t>660,855</t>
  </si>
  <si>
    <t>05 - Vzduchotechnika</t>
  </si>
  <si>
    <t>Jednořadá komfortní vyústka 300x200 mm</t>
  </si>
  <si>
    <t>ks</t>
  </si>
  <si>
    <t>-630426373</t>
  </si>
  <si>
    <t>Jednořadá komfortní vyústka 400x200 mm</t>
  </si>
  <si>
    <t>985602688</t>
  </si>
  <si>
    <t>Jednořadá komfortní vyústka 500x200 mm</t>
  </si>
  <si>
    <t>718971147</t>
  </si>
  <si>
    <t>Ohebný tlumič hluku d200 mm dl. 1 m tvořený z vnitřní hadice z netkané textílie, tepelně hlukovou izolací tl. 25 mm překrytou vnějším pláštěm z laminovaného hliníku, tlumič hluku s požární certifikací dle EN 13501-1 třída A0</t>
  </si>
  <si>
    <t>-1362406170</t>
  </si>
  <si>
    <t>Ohebný tlumič hluku d250 mm dl. 1 m tvořený z vnitřní hadice z netkané textílie, tepelně hlukovou izolací tl. 25 mm překrytou vnějším pláštěm z laminovaného hliníku, tlumič hluku s požární certifikací dle EN 13501-1 třída A1</t>
  </si>
  <si>
    <t>276985790</t>
  </si>
  <si>
    <t>Ohebný tlumič hluku d315 mm dl. 1 m tvořený z vnitřní hadice z netkané textílie, tepelně hlukovou izolací tl. 25 mm překrytou vnějším pláštěm z laminovaného hliníku, tlumič hluku s požární certifikací dle EN 13501-1 třída A2</t>
  </si>
  <si>
    <t>1986086926</t>
  </si>
  <si>
    <t>Kruhové ocelové pozinkované spiro potrubí d200 mm spojované na vsuvky vč. 30% tvarovek</t>
  </si>
  <si>
    <t>-803768285</t>
  </si>
  <si>
    <t>Kruhové ocelové pozinkované spiro potrubí d225 mm spojované na vsuvky vč. 30% tvarovek</t>
  </si>
  <si>
    <t>-2123680578</t>
  </si>
  <si>
    <t>Kruhové ocelové pozinkované spiro potrubí d250 mm spojované na vsuvky vč. 30% tvarovek</t>
  </si>
  <si>
    <t>1876412297</t>
  </si>
  <si>
    <t>Kruhové ocelové pozinkované spiro potrubí d280 mm spojované na vsuvky vč. 30% tvarovek</t>
  </si>
  <si>
    <t>-1513235767</t>
  </si>
  <si>
    <t>111</t>
  </si>
  <si>
    <t>Kruhové ocelové pozinkované spiro potrubí d400 mm spojované na vsuvky vč. 10% tvarovek</t>
  </si>
  <si>
    <t>-1743839912</t>
  </si>
  <si>
    <t>Čtyřhranné ocelové pozinkované potrubí spojované na příruby - přímé trouby</t>
  </si>
  <si>
    <t>878161270</t>
  </si>
  <si>
    <t>113</t>
  </si>
  <si>
    <t>Čtyřhranné ocelové pozinkované potrubí spojované na příruby - tvarovky</t>
  </si>
  <si>
    <t>-1482921063</t>
  </si>
  <si>
    <t>Sdružené Cu potrubí d12/6 mm opatřené kaučukovou izolací tl. 9 mm odolné vůřu UV záření vč. komunikačního vodiče CYKY 5x1,5 mm2</t>
  </si>
  <si>
    <t>1849900481</t>
  </si>
  <si>
    <t>115</t>
  </si>
  <si>
    <t>Tepelně hluková izolace potrubí tl. 100 mm z minerální vaty</t>
  </si>
  <si>
    <t>-1071669419</t>
  </si>
  <si>
    <t>Požární izolace potrubí EI30 tl. 100 mm</t>
  </si>
  <si>
    <t>1849161668</t>
  </si>
  <si>
    <t>117</t>
  </si>
  <si>
    <t>Požární izolace potrubí EI30</t>
  </si>
  <si>
    <t>595993937</t>
  </si>
  <si>
    <t>Oplechování izolace Pz plechem proti působení vnějších vlivů</t>
  </si>
  <si>
    <t>-551310616</t>
  </si>
  <si>
    <t>119</t>
  </si>
  <si>
    <t xml:space="preserve">Požární kruhová klapka d250 mm o požární odolnosti EIS60, list klapky je z kalcium-silikátových bezazbestových desek a je uložen v ochranném rámu klapky, ochranný rám nebo plášť požární klapky se skládá z dílků vyrobených z pozinkovaného ocelového plechu </t>
  </si>
  <si>
    <t>1931260405</t>
  </si>
  <si>
    <t>Požární čtyřhranná klapka 500x250 mm o požární odolnosti EIS60, list klapky je z kalcium-silikátových bezazbestových desek a je uložen v ochranném rámu klapky, ochranný rám nebo plášť požární klapky se skládá z dílků vyrobených z pozinkovaného ocelového p</t>
  </si>
  <si>
    <t>1221011980</t>
  </si>
  <si>
    <t>121</t>
  </si>
  <si>
    <t>Požární čtyřhranná klapka 500x300 mm o požární odolnosti EIS60, list klapky je z kalcium-silikátových bezazbestových desek a je uložen v ochranném rámu klapky, ochranný rám nebo plášť požární klapky se skládá z dílků vyrobených z pozinkovaného ocelového p</t>
  </si>
  <si>
    <t>31650111</t>
  </si>
  <si>
    <t>Požární čtyřhranná klapka 500x315 mm o požární odolnosti EIS60, list klapky je z kalcium-silikátových bezazbestových desek a je uložen v ochranném rámu klapky, ochranný rám nebo plášť požární klapky se skládá z dílků vyrobených z pozinkovaného ocelového p</t>
  </si>
  <si>
    <t>-2122125113</t>
  </si>
  <si>
    <t>123</t>
  </si>
  <si>
    <t>IR prostorové čidlo CO2 s výstupem 0-10V</t>
  </si>
  <si>
    <t>641783547</t>
  </si>
  <si>
    <t>Pohybové čidlo ON/OFF</t>
  </si>
  <si>
    <t>-1866723076</t>
  </si>
  <si>
    <t>125</t>
  </si>
  <si>
    <t>Centrání sběrnice pro komunikaci regulátorů průtoků a vzduchotechnické jednotky, sloužící pro vyhodnocení průtoku na regulátorech v reálném čase</t>
  </si>
  <si>
    <t>soub</t>
  </si>
  <si>
    <t>-1251830319</t>
  </si>
  <si>
    <t>Propojení MaR, zaregulování regulátorů průtoků, dodávka kabeláže (UTP), dodávka chrániček a příslušenství regulace</t>
  </si>
  <si>
    <t>999366268</t>
  </si>
  <si>
    <t>127</t>
  </si>
  <si>
    <t>Ukončení potrubí sítem 20x20 mm</t>
  </si>
  <si>
    <t>2119805247</t>
  </si>
  <si>
    <t>Napojení VZDT jednotky na kanalizaci pomocí PP-HT32 vč. dodávky zápachové uzávěrky</t>
  </si>
  <si>
    <t>-1214995446</t>
  </si>
  <si>
    <t>Pol1</t>
  </si>
  <si>
    <t>Rastrová mřížka bílá 600x600 mm hliníková</t>
  </si>
  <si>
    <t>37181833</t>
  </si>
  <si>
    <t>Pol2</t>
  </si>
  <si>
    <t>Vířivá výusť 600x600 mm 24 lamel vč. plenum boxu s bočním připojením</t>
  </si>
  <si>
    <t>407137287</t>
  </si>
  <si>
    <t>Pol3</t>
  </si>
  <si>
    <t>Vířivá výusť 600x600 mm 48 lamel vč. plenum boxu s bočním připojením</t>
  </si>
  <si>
    <t>1598203010</t>
  </si>
  <si>
    <t>Pol4</t>
  </si>
  <si>
    <t>Al hadice d200 mm vč. ptihlukové izolace tl. 25 mm</t>
  </si>
  <si>
    <t>-2051653039</t>
  </si>
  <si>
    <t>Pol5</t>
  </si>
  <si>
    <t>Al hadice d250 mm vč. ptihlukové izolace tl. 25 mm</t>
  </si>
  <si>
    <t>-1546485690</t>
  </si>
  <si>
    <t>Pol6</t>
  </si>
  <si>
    <t>Kyselinovzdorné PVC potrubí d250 vč. 10% tvarovek</t>
  </si>
  <si>
    <t>1530191955</t>
  </si>
  <si>
    <t>Pol7</t>
  </si>
  <si>
    <t>Sdružené Cu potrubí d16/10 mm opatřené kaučukovou izolací tl. 9 mm odolné vůřu UV záření vč. komunikačního vodiče CYKY 5x1,5 mm3</t>
  </si>
  <si>
    <t>1995944068</t>
  </si>
  <si>
    <t>Pol8</t>
  </si>
  <si>
    <t>Tepelně hluková izolace potrubí tl. 40 mm z minerální vaty</t>
  </si>
  <si>
    <t>1279903419</t>
  </si>
  <si>
    <t>Pol9</t>
  </si>
  <si>
    <t>Požázni izolace potrubí u předsazených klapek dle požadavků výrobce požární klapky</t>
  </si>
  <si>
    <t>2019634689</t>
  </si>
  <si>
    <t>RP200</t>
  </si>
  <si>
    <t>Regulátor variabilního průtoku d200 mm (přívodní/odovodní) vzduchu opatřený 50-ti mm protihlukové izolace z minerální vlny, regulátor je kruhové konstrukce z pozinkované oceli, variabilní nastavení množství vzduchu uvnitř regulátoru zajišťuje list klapky,</t>
  </si>
  <si>
    <t>-1601375841</t>
  </si>
  <si>
    <t>RP225</t>
  </si>
  <si>
    <t>Regulátor variabilního průtoku d225 mm (přívodní/odovodní) vzduchu opatřený 50-ti mm protihlukové izolace z minerální vlny, regulátor je kruhové konstrukce z pozinkované oceli, variabilní nastavení množství vzduchu uvnitř regulátoru zajišťuje list klapky,</t>
  </si>
  <si>
    <t>-1188030159</t>
  </si>
  <si>
    <t>RP250</t>
  </si>
  <si>
    <t>Regulátor variabilního průtoku d250 mm (přívodní/odovodní) vzduchu opatřený 50-ti mm protihlukové izolace z minerální vlny, regulátor je kruhové konstrukce z pozinkované oceli, variabilní nastavení množství vzduchu uvnitř regulátoru zajišťuje list klapky,</t>
  </si>
  <si>
    <t>896590132</t>
  </si>
  <si>
    <t>RP280</t>
  </si>
  <si>
    <t>Regulátor variabilního průtoku d280 mm (přívodní/odovodní) vzduchu opatřený 50-ti mm protihlukové izolace z minerální vlny, regulátor je kruhové konstrukce z pozinkované oceli, variabilní nastavení množství vzduchu uvnitř regulátoru zajišťuje list klapky,</t>
  </si>
  <si>
    <t>-1533816754</t>
  </si>
  <si>
    <t>SV</t>
  </si>
  <si>
    <t>Střešní kyselinovzdorný ventilátor d250 mm o výkonu min. 1250 m3/h, ventilátor určen pro montáž do venkovního prostředí, výfuk vyveden 0,5 m nad střešní plášť a opatřen zpětnou klapkou, ventilátor vybaven stříškou nad svorkovnicí a konzolema pro uchycení</t>
  </si>
  <si>
    <t>-738941143</t>
  </si>
  <si>
    <t>TČ1</t>
  </si>
  <si>
    <t xml:space="preserve">Jednotka tepelného čerpadla  umístěná na střeše na systémové ocelové konstrukci, jenž bude kotvena k betonové dlaždici, jednotka o akustickém výkonu 66 dB(A), rozměry jednotky 1340x900x320 mm a hmotnost 93 kg, jmenovitý topný výkon jednotky 11,2 kW, příko</t>
  </si>
  <si>
    <t>-245942490</t>
  </si>
  <si>
    <t>TČ2</t>
  </si>
  <si>
    <t xml:space="preserve">Jednotka tepelného čerpadla  umístěná na střeše na systémové ocelové konstrukci, jenž bude kotvena k betonové dlaždici, jednotka o akustickém tlaku 50 dB(A), rozměry jednotky 550x780x290 mm a hmotnost 34 kg, jmenovitý topný výkon jednotky 4 kW, příkon jed</t>
  </si>
  <si>
    <t>-1515384839</t>
  </si>
  <si>
    <t>TH1</t>
  </si>
  <si>
    <t>Buňkový tlumič hluku 1200x500 mm dl. 1 m a šířce buňky 200 mm, tlumič z pozinkovaného plechu s absorpční výplní z nehořlavého zvukoizolačního materiálu odděleného od proudícího média netkanou kašírovanou textílií, tlumič osazen náběhy na obou koncích</t>
  </si>
  <si>
    <t>-849340978</t>
  </si>
  <si>
    <t>TH2</t>
  </si>
  <si>
    <t>Buňkový tlumič hluku 1200x500 mm dl. 2 m a šířce buňky 200 mm, tlumič z pozinkovaného plechu s absorpční výplní z nehořlavého zvukoizolačního materiálu odděleného od proudícího média netkanou kašírovanou textílií, tlumič osazen náběhy na obou koncích</t>
  </si>
  <si>
    <t>2115678808</t>
  </si>
  <si>
    <t>TH3</t>
  </si>
  <si>
    <t>Buňkový tlumič hluku 500x400 mm dl. 1 m a šířce buňky 200 mm, tlumič z pozinkovaného plechu s absorpční výplní z nehořlavého zvukoizolačního materiálu odděleného od proudícího média netkanou kašírovanou textílií, tlumič osazen náběhy na obou koncích</t>
  </si>
  <si>
    <t>1229079709</t>
  </si>
  <si>
    <t>TH4</t>
  </si>
  <si>
    <t>Buňkový tlumič hluku 500x400 mm dl. 1,5 m a šířce buňky 200 mm, tlumič z pozinkovaného plechu s absorpční výplní z nehořlavého zvukoizolačního materiálu odděleného od proudícího média netkanou kašírovanou textílií, tlumič osazen náběhy na obou koncích</t>
  </si>
  <si>
    <t>-1689149766</t>
  </si>
  <si>
    <t>TH5</t>
  </si>
  <si>
    <t>Buňkový tlumič hluku 500x250 mm dl. 1 m a šířce buňky 250 mm, tlumič z pozinkovaného plechu s absorpční výplní z nehořlavého zvukoizolačního materiálu odděleného od proudícího média netkanou kašírovanou textílií, tlumič osazen náběhy na obou koncích</t>
  </si>
  <si>
    <t>-85629302</t>
  </si>
  <si>
    <t>TH6</t>
  </si>
  <si>
    <t>Buňkový tlumič hluku 500x250 mm dl. 1,5 m a šířce buňky 250 mm, tlumič z pozinkovaného plechu s absorpční výplní z nehořlavého zvukoizolačního materiálu odděleného od proudícího média netkanou kašírovanou textílií, tlumič osazen náběhy na obou koncích</t>
  </si>
  <si>
    <t>648069959</t>
  </si>
  <si>
    <t>TV200</t>
  </si>
  <si>
    <t>Kruhová textilní výusť šitá na míru d200 mm délka viz výkres, průtok dle max. hodnoty uvedené na výkrese, výusť z 100% polyesteru o hmotnosti 200g/m² a tloušťce 0,3 mm, prodyšnost 55 m³/h/m² při 80 Pa, pevnost (osnova/útek) 1830/1020 N (ČSN EN ISO13934-1)</t>
  </si>
  <si>
    <t>-1296486767</t>
  </si>
  <si>
    <t>TV225</t>
  </si>
  <si>
    <t>Kruhová textilní výusť šitá na míru d225 mm délka viz výkres, průtok dle max. hodnoty uvedené na výkrese, výusť z 100% polyesteru o hmotnosti 200g/m² a tloušťce 0,3 mm, prodyšnost 55 m³/h/m² při 80 Pa, pevnost (osnova/útek) 1830/1020 N (ČSN EN ISO13934-1)</t>
  </si>
  <si>
    <t>932645849</t>
  </si>
  <si>
    <t>TV250</t>
  </si>
  <si>
    <t>Kruhová textilní výusť šitá na míru d250 mm délka viz výkres, průtok dle max. hodnoty uvedené na výkrese, výusť z 100% polyesteru o hmotnosti 200g/m² a tloušťce 0,3 mm, prodyšnost 55 m³/h/m² při 80 Pa, pevnost (osnova/útek) 1830/1020 N (ČSN EN ISO13934-1)</t>
  </si>
  <si>
    <t>318577418</t>
  </si>
  <si>
    <t>TV280</t>
  </si>
  <si>
    <t>Kruhová textilní výusť šitá na míru d280 mm délka viz výkres, průtok dle max. hodnoty uvedené na výkrese, výusť z 100% polyesteru o hmotnosti 200g/m² a tloušťce 0,3 mm, prodyšnost 55 m³/h/m² při 80 Pa, pevnost (osnova/útek) 1830/1020 N (ČSN EN ISO13934-1)</t>
  </si>
  <si>
    <t>885584324</t>
  </si>
  <si>
    <t>TV400</t>
  </si>
  <si>
    <t>Kruhová textilní výusť šitá na míru d400 mm délka viz výkres, průtok dle max. hodnoty uvedené na výkrese, výusť z 100% polyesteru o hmotnosti 200g/m² a tloušťce 0,3 mm, prodyšnost 55 m³/h/m² při 80 Pa, pevnost (osnova/útek) 1830/1020 N (ČSN EN ISO13934-1)</t>
  </si>
  <si>
    <t>-397317613</t>
  </si>
  <si>
    <t>VJ1</t>
  </si>
  <si>
    <t>Větrací jednotka učeben v ležatém provedení o výkonu 10500 m3/h, rychlost ve volném průřezu jednotky 1,89 m/s, jednotka vybavena protiproudým rekuperátorem, suchá účinnost rekuperátoru dle EN308 74%, dohřevem přímým výparem s připojením potrubím Cu o topn</t>
  </si>
  <si>
    <t>2032061365</t>
  </si>
  <si>
    <t>VJ2</t>
  </si>
  <si>
    <t xml:space="preserve">Větrací jednotka tělocvičny o výkonu 3150 m3/h v nástřešním provedení, rychlost ve volném průřezu jednotky 1,92 m/s, jednotka vybavena protiproudým rekuperátorem, suchá účinnost rekuperátoru dle EN308 77%, dohřevem přímým výparem s připojením potrubím Cu </t>
  </si>
  <si>
    <t>489006137</t>
  </si>
  <si>
    <t>VJ3</t>
  </si>
  <si>
    <t>Větrací jednotka učeben v přístavku o výkonu 1300 m3/h v podstropním provedení, rychlost ve volném průřezu jednotky 1,91 m/s, jednotka vybavena protiproudým rekuperátorem, suchá účinnost rekuperátoru dle EN308 77%, dohřevem přímým výparem s připojením pot</t>
  </si>
  <si>
    <t>131529035</t>
  </si>
  <si>
    <t>129</t>
  </si>
  <si>
    <t>montážní, spojovací a těsnící materiál</t>
  </si>
  <si>
    <t>1488426879</t>
  </si>
  <si>
    <t>Doprava</t>
  </si>
  <si>
    <t>968158321</t>
  </si>
  <si>
    <t>131</t>
  </si>
  <si>
    <t>Lešení, jeřáby a pomocné konstrukce</t>
  </si>
  <si>
    <t>916141270</t>
  </si>
  <si>
    <t>Dokumentace skutečného provedení</t>
  </si>
  <si>
    <t>1760744841</t>
  </si>
  <si>
    <t>133</t>
  </si>
  <si>
    <t>Komplexní zkoušky</t>
  </si>
  <si>
    <t>2104228957</t>
  </si>
  <si>
    <t>Dodávka a montáž ocelové konstrukce pro VZT technologii na střeše - dle popisu v PD</t>
  </si>
  <si>
    <t>-2067125796</t>
  </si>
  <si>
    <t>dle popisu v PD v.č. A05</t>
  </si>
  <si>
    <t>460/1000</t>
  </si>
  <si>
    <t>Dodávka a montáž ocelového rámu pro osazení VZT techonologie na půdě - dle popisu v PD</t>
  </si>
  <si>
    <t>1182498702</t>
  </si>
  <si>
    <t>1955/1000</t>
  </si>
  <si>
    <t>06.1 - RVZT</t>
  </si>
  <si>
    <t>Úprava stávajícího rozvaděče, doplnění vývodů</t>
  </si>
  <si>
    <t>Jistič 16A/1/C</t>
  </si>
  <si>
    <t>Jistič 25A/1/C</t>
  </si>
  <si>
    <t>Jistič 10A/3/C</t>
  </si>
  <si>
    <t>Jistič 16A/3/C</t>
  </si>
  <si>
    <t>Jistič 20A/3/C</t>
  </si>
  <si>
    <t>Pol10</t>
  </si>
  <si>
    <t>Vývodky do DP 23</t>
  </si>
  <si>
    <t>Pol11</t>
  </si>
  <si>
    <t>Propojky do 32A/230V</t>
  </si>
  <si>
    <t>kpl</t>
  </si>
  <si>
    <t>Pol12</t>
  </si>
  <si>
    <t>Propojky do 32A/400V</t>
  </si>
  <si>
    <t>Pol13</t>
  </si>
  <si>
    <t>Revize</t>
  </si>
  <si>
    <t>Poznámka k položce:_x000d_
Poznámka k položce: Poznámky: 1) Pomocný montážní materiál vyspecifikuje montážní firma na montáži</t>
  </si>
  <si>
    <t>06.2 - Elektro</t>
  </si>
  <si>
    <t>D1 - Kabely a vodiče</t>
  </si>
  <si>
    <t>D2 - Instalační materiál I.</t>
  </si>
  <si>
    <t>D3 - Instalační materiál II.</t>
  </si>
  <si>
    <t>D4 - Trubky a žlaby</t>
  </si>
  <si>
    <t>D5 - Svítidla</t>
  </si>
  <si>
    <t>D6 - Část hromosvod</t>
  </si>
  <si>
    <t>D7 - Část uzemnění</t>
  </si>
  <si>
    <t>D8 - Ostatní</t>
  </si>
  <si>
    <t>D1</t>
  </si>
  <si>
    <t>Kabely a vodiče</t>
  </si>
  <si>
    <t>Pol25</t>
  </si>
  <si>
    <t>Vodic CYY 6 (54)</t>
  </si>
  <si>
    <t>Pol26</t>
  </si>
  <si>
    <t>Kabel CYKY-J 3x1,5 úprava osvětlení půda</t>
  </si>
  <si>
    <t>Pol27</t>
  </si>
  <si>
    <t>Kabel CYKY-J 3x1,5 napojení původních či měněných svítidel</t>
  </si>
  <si>
    <t>Pol28</t>
  </si>
  <si>
    <t>Kabel CYKY-J 5x1,5</t>
  </si>
  <si>
    <t>Pol29</t>
  </si>
  <si>
    <t>Kabel CYKY-J 3x2,5</t>
  </si>
  <si>
    <t>Pol30</t>
  </si>
  <si>
    <t>Kabel CYKY-J 5x2,5</t>
  </si>
  <si>
    <t>Pol31</t>
  </si>
  <si>
    <t>Kabel CYKY-J 3x4</t>
  </si>
  <si>
    <t>Pol32</t>
  </si>
  <si>
    <t>Kabal CYKY-J 5x4</t>
  </si>
  <si>
    <t>D2</t>
  </si>
  <si>
    <t>Instalační materiál I.</t>
  </si>
  <si>
    <t>Pol33</t>
  </si>
  <si>
    <t>Vypínač IP44 řazení 6</t>
  </si>
  <si>
    <t>Pol34</t>
  </si>
  <si>
    <t>Vypínač IP44 řazení 7</t>
  </si>
  <si>
    <t>D3</t>
  </si>
  <si>
    <t>Instalační materiál II.</t>
  </si>
  <si>
    <t>Pol35</t>
  </si>
  <si>
    <t>Krabice instalační, oheň retardující 80x80mm</t>
  </si>
  <si>
    <t>Pol36</t>
  </si>
  <si>
    <t>Svorka 3x2,5mm2</t>
  </si>
  <si>
    <t>Pol37</t>
  </si>
  <si>
    <t>Svorka pospojení</t>
  </si>
  <si>
    <t>Pol38</t>
  </si>
  <si>
    <t>Kabelová příchytka stropní nad podhled</t>
  </si>
  <si>
    <t>D4</t>
  </si>
  <si>
    <t>Trubky a žlaby</t>
  </si>
  <si>
    <t>Pol39</t>
  </si>
  <si>
    <t xml:space="preserve">El.inst.oheb.trubka DN23 s protahovacím drátem   rezerva</t>
  </si>
  <si>
    <t>Pol40</t>
  </si>
  <si>
    <t>Instalační lišta 40x40mm, bílá</t>
  </si>
  <si>
    <t>Pol41</t>
  </si>
  <si>
    <t>Instalační trubka DN23 s držáky, volné vývody kabelu</t>
  </si>
  <si>
    <t>Pol42</t>
  </si>
  <si>
    <t>Žlab zavíkovaný plný 125/100, včetně tvarovek a závěsů</t>
  </si>
  <si>
    <t>Pol43</t>
  </si>
  <si>
    <t>Žlab zavíkovaný plný 125/100, včetně tvarovek a podložek na střechu</t>
  </si>
  <si>
    <t>Pol44</t>
  </si>
  <si>
    <t>Žlab zavíkovaný perfotovaná 125/100, stoupací</t>
  </si>
  <si>
    <t>D5</t>
  </si>
  <si>
    <t>Svítidla</t>
  </si>
  <si>
    <t>Pol45</t>
  </si>
  <si>
    <t>TYP A - LED světlo, modulové, 600/600mm , 34W, IP21, 4000K</t>
  </si>
  <si>
    <t>Poznámka k položce:_x000d_
Poznámka k položce: Typ B</t>
  </si>
  <si>
    <t>Pol46</t>
  </si>
  <si>
    <t>Typ B - LED světlo, l=1200mm, 52W, 4000K, IP54</t>
  </si>
  <si>
    <t>Poznámka k položce:_x000d_
Poznámka k položce: Typ N</t>
  </si>
  <si>
    <t>Pol47</t>
  </si>
  <si>
    <t>Typ N - LED nouzové svítidlo 5W/60min, IP54, stropní</t>
  </si>
  <si>
    <t>Pol48</t>
  </si>
  <si>
    <t>Typ N - LED nouzové svítidlo 5W/60min, IP54, piktogram</t>
  </si>
  <si>
    <t>D6</t>
  </si>
  <si>
    <t>Část hromosvod</t>
  </si>
  <si>
    <t>Pol49</t>
  </si>
  <si>
    <t>Vodič AlMgSi D=8mm</t>
  </si>
  <si>
    <t>Pol50</t>
  </si>
  <si>
    <t>Pomocný jímač, v=0,5m</t>
  </si>
  <si>
    <t>Pol51</t>
  </si>
  <si>
    <t>Jímací tyč JT2 h=2,0m s přítěží a ochranou střechy</t>
  </si>
  <si>
    <t>Pol52</t>
  </si>
  <si>
    <t>Izolovaná distanční tyč l= 45cm s držáky pro drátový jímač</t>
  </si>
  <si>
    <t>Poznámka k položce:_x000d_
Poznámka k položce: s přesahem 1m nad anténu</t>
  </si>
  <si>
    <t>Pol53</t>
  </si>
  <si>
    <t>Svorka křížová SK</t>
  </si>
  <si>
    <t>Pol54</t>
  </si>
  <si>
    <t>Svorka univerzální</t>
  </si>
  <si>
    <t>Pol55</t>
  </si>
  <si>
    <t>Svorka okapová</t>
  </si>
  <si>
    <t>Pol56</t>
  </si>
  <si>
    <t>Podpěra pro ploché střechy</t>
  </si>
  <si>
    <t>Pol57</t>
  </si>
  <si>
    <t>Podpěra pro šikmou střechu</t>
  </si>
  <si>
    <t>Pol58</t>
  </si>
  <si>
    <t>Podpěra vedení - hřeben</t>
  </si>
  <si>
    <t>Pol59</t>
  </si>
  <si>
    <t>Podpěra vedení do zdiva - prodloužená (zateplení)</t>
  </si>
  <si>
    <t>Pol60</t>
  </si>
  <si>
    <t>Zkušební svorka SZ, označení svodu</t>
  </si>
  <si>
    <t>Pol61</t>
  </si>
  <si>
    <t>Ochranný úhelník / trubka s držáky</t>
  </si>
  <si>
    <t>Pol62</t>
  </si>
  <si>
    <t>Podružný materiál (svorky, propoje, …)</t>
  </si>
  <si>
    <t>Pol63</t>
  </si>
  <si>
    <t>Montáž ve výškách + doprava</t>
  </si>
  <si>
    <t>D7</t>
  </si>
  <si>
    <t>Část uzemnění</t>
  </si>
  <si>
    <t>Pol64</t>
  </si>
  <si>
    <t>Pásek FeZn 30/4 ve výkopu pro izolaci objektu</t>
  </si>
  <si>
    <t>Pol65</t>
  </si>
  <si>
    <t>Drát FeZn D=10mm</t>
  </si>
  <si>
    <t>Pol66</t>
  </si>
  <si>
    <t>Svorka křížová zemní SKz</t>
  </si>
  <si>
    <t>Pol67</t>
  </si>
  <si>
    <t>Podružný materiál (ochrana spojů, …)</t>
  </si>
  <si>
    <t>Pol68</t>
  </si>
  <si>
    <t>Montáž + doprava</t>
  </si>
  <si>
    <t>D8</t>
  </si>
  <si>
    <t>Ostatní</t>
  </si>
  <si>
    <t>Pol69</t>
  </si>
  <si>
    <t>Průraz stěnou do D=25cm se zapravením</t>
  </si>
  <si>
    <t>Pol70</t>
  </si>
  <si>
    <t>Demontáž původních svítidel, očištění, případná zpětná montáž</t>
  </si>
  <si>
    <t>Pol71</t>
  </si>
  <si>
    <t>Požární ucpávky (dle PBŘ)</t>
  </si>
  <si>
    <t>Pol72</t>
  </si>
  <si>
    <t>Montáž</t>
  </si>
  <si>
    <t>Pol73</t>
  </si>
  <si>
    <t>Likvidace odpadu</t>
  </si>
  <si>
    <t>06.3 - Žaluzie</t>
  </si>
  <si>
    <t>D5 - Ostatní</t>
  </si>
  <si>
    <t>Pol14</t>
  </si>
  <si>
    <t>Žaluziový spínač 1/1, bílá, In=10A</t>
  </si>
  <si>
    <t>Pol15</t>
  </si>
  <si>
    <t>Krabice instalační, do omítky</t>
  </si>
  <si>
    <t>Pol16</t>
  </si>
  <si>
    <t>El.inst.oheb.trubka DN23 s protahovacím drátem</t>
  </si>
  <si>
    <t>Pol17</t>
  </si>
  <si>
    <t>Průvrt stěnou do D=15mm se zapravením</t>
  </si>
  <si>
    <t>Pol18</t>
  </si>
  <si>
    <t>Drážkování v omítce, se zapravením - do 30/30mm</t>
  </si>
  <si>
    <t>07 - žaluzie</t>
  </si>
  <si>
    <t xml:space="preserve">    786 - Dokončovací práce - čalounické úpravy</t>
  </si>
  <si>
    <t>786</t>
  </si>
  <si>
    <t>Dokončovací práce - čalounické úpravy</t>
  </si>
  <si>
    <t>786623011</t>
  </si>
  <si>
    <t>Montáž venkovní žaluzie ovládané motorem upevněné na rám okna nebo do žaluziové schránky plochy do 4 m2</t>
  </si>
  <si>
    <t>9 "ozn 20</t>
  </si>
  <si>
    <t>55342527.1</t>
  </si>
  <si>
    <t>žaluzie "C" ovládaná motorem včetně příslušenství plochy do 3,0m2</t>
  </si>
  <si>
    <t>1,2*2,1*9</t>
  </si>
  <si>
    <t>786623031</t>
  </si>
  <si>
    <t>Montáž krycího plechu venkovní žaluzie jakékoli šířky</t>
  </si>
  <si>
    <t>55342575</t>
  </si>
  <si>
    <t>plech krycí Al pro žaluzie tl. 1,5mm lakovaný včetně bočnic a držáků plochy do 3,0m2 šířky do 2,0m</t>
  </si>
  <si>
    <t>786623051</t>
  </si>
  <si>
    <t xml:space="preserve">Montáž obkladové desky ostění  nebo krytu pro skrytou montáž vodícího profilu žaluzie</t>
  </si>
  <si>
    <t>9*2 "ozn 20</t>
  </si>
  <si>
    <t>28376751</t>
  </si>
  <si>
    <t>pouzdro pro skrytý vodící profil žaluzie včetně příslušenství</t>
  </si>
  <si>
    <t>2,1*2*9</t>
  </si>
  <si>
    <t>998786103</t>
  </si>
  <si>
    <t>Přesun hmot tonážní pro stínění a čalounické úpravy v objektech v do 24 m</t>
  </si>
  <si>
    <t>VRN - Vedlejší rozpočtové...</t>
  </si>
  <si>
    <t>VRN - Vedlejší rozpočtové náklady</t>
  </si>
  <si>
    <t>Vedlejší rozpočtové náklady</t>
  </si>
  <si>
    <t>020001000</t>
  </si>
  <si>
    <t>Příprava staveniště</t>
  </si>
  <si>
    <t>Kč</t>
  </si>
  <si>
    <t>Poznámka k položce:_x000d_
Poznámka k položce: Náklady spojené s vytyčením a ochranou inženýrských sítí</t>
  </si>
  <si>
    <t>030001000</t>
  </si>
  <si>
    <t>Zařízení staveniště</t>
  </si>
  <si>
    <t>Poznámka k položce:_x000d_
Poznámka k položce: Náklady spojené s vybudováním, provozem zařízení staveniště</t>
  </si>
  <si>
    <t>043002000</t>
  </si>
  <si>
    <t>Zkoušky a ostatní měření</t>
  </si>
  <si>
    <t>Poznámka k položce:_x000d_
Poznámka k položce: "výtrhové a ostatní zkoušky</t>
  </si>
  <si>
    <t>070001000</t>
  </si>
  <si>
    <t>Provozní vlivy</t>
  </si>
  <si>
    <t>Poznámka k položce:_x000d_
Poznámka k položce: Náklady na opatření proti poškození cizího majetku a vnitřních prostor stavby, součinnost s vlastníky stavbou dotčených prostor</t>
  </si>
  <si>
    <t>0900010</t>
  </si>
  <si>
    <t>Vyregulování otopné soustavy</t>
  </si>
  <si>
    <t>CS vlastní</t>
  </si>
  <si>
    <t>Poznámka k položce:_x000d_
Poznámka k položce: Náklady spojené s dodávkou energie, opatření na dodržování technologických předpisů ochrana sousedních pozemků</t>
  </si>
  <si>
    <t>090001000</t>
  </si>
  <si>
    <t>Ostatní náklady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</si>
</sst>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theme" Target="theme/theme1.xml" /><Relationship Id="rId15" Type="http://schemas.openxmlformats.org/officeDocument/2006/relationships/calcChain" Target="calcChain.xml" /><Relationship Id="rId1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26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28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28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26</v>
      </c>
      <c r="AL14" s="23"/>
      <c r="AM14" s="23"/>
      <c r="AN14" s="35" t="s">
        <v>28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26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30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26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30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33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34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35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36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37</v>
      </c>
      <c r="E29" s="48"/>
      <c r="F29" s="33" t="s">
        <v>38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39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40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41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42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43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44</v>
      </c>
      <c r="U35" s="55"/>
      <c r="V35" s="55"/>
      <c r="W35" s="55"/>
      <c r="X35" s="57" t="s">
        <v>45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46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47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48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49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48</v>
      </c>
      <c r="AI60" s="43"/>
      <c r="AJ60" s="43"/>
      <c r="AK60" s="43"/>
      <c r="AL60" s="43"/>
      <c r="AM60" s="65" t="s">
        <v>49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50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51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48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49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48</v>
      </c>
      <c r="AI75" s="43"/>
      <c r="AJ75" s="43"/>
      <c r="AK75" s="43"/>
      <c r="AL75" s="43"/>
      <c r="AM75" s="65" t="s">
        <v>49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52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202108R22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Snížení energetické náročnost budovy školy gymnázia SOŠ a VOŠ,Nový Bydžov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25. 3. 2022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29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53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27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31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54</v>
      </c>
      <c r="D92" s="95"/>
      <c r="E92" s="95"/>
      <c r="F92" s="95"/>
      <c r="G92" s="95"/>
      <c r="H92" s="96"/>
      <c r="I92" s="97" t="s">
        <v>55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56</v>
      </c>
      <c r="AH92" s="95"/>
      <c r="AI92" s="95"/>
      <c r="AJ92" s="95"/>
      <c r="AK92" s="95"/>
      <c r="AL92" s="95"/>
      <c r="AM92" s="95"/>
      <c r="AN92" s="97" t="s">
        <v>57</v>
      </c>
      <c r="AO92" s="95"/>
      <c r="AP92" s="99"/>
      <c r="AQ92" s="100" t="s">
        <v>58</v>
      </c>
      <c r="AR92" s="45"/>
      <c r="AS92" s="101" t="s">
        <v>59</v>
      </c>
      <c r="AT92" s="102" t="s">
        <v>60</v>
      </c>
      <c r="AU92" s="102" t="s">
        <v>61</v>
      </c>
      <c r="AV92" s="102" t="s">
        <v>62</v>
      </c>
      <c r="AW92" s="102" t="s">
        <v>63</v>
      </c>
      <c r="AX92" s="102" t="s">
        <v>64</v>
      </c>
      <c r="AY92" s="102" t="s">
        <v>65</v>
      </c>
      <c r="AZ92" s="102" t="s">
        <v>66</v>
      </c>
      <c r="BA92" s="102" t="s">
        <v>67</v>
      </c>
      <c r="BB92" s="102" t="s">
        <v>68</v>
      </c>
      <c r="BC92" s="102" t="s">
        <v>69</v>
      </c>
      <c r="BD92" s="103" t="s">
        <v>70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71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ROUND(SUM(AG95:AG105),2)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ROUND(SUM(AS95:AS105),2)</f>
        <v>0</v>
      </c>
      <c r="AT94" s="115">
        <f>ROUND(SUM(AV94:AW94),2)</f>
        <v>0</v>
      </c>
      <c r="AU94" s="116">
        <f>ROUND(SUM(AU95:AU105),5)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ROUND(SUM(AZ95:AZ105),2)</f>
        <v>0</v>
      </c>
      <c r="BA94" s="115">
        <f>ROUND(SUM(BA95:BA105),2)</f>
        <v>0</v>
      </c>
      <c r="BB94" s="115">
        <f>ROUND(SUM(BB95:BB105),2)</f>
        <v>0</v>
      </c>
      <c r="BC94" s="115">
        <f>ROUND(SUM(BC95:BC105),2)</f>
        <v>0</v>
      </c>
      <c r="BD94" s="117">
        <f>ROUND(SUM(BD95:BD105),2)</f>
        <v>0</v>
      </c>
      <c r="BE94" s="6"/>
      <c r="BS94" s="118" t="s">
        <v>72</v>
      </c>
      <c r="BT94" s="118" t="s">
        <v>73</v>
      </c>
      <c r="BU94" s="119" t="s">
        <v>74</v>
      </c>
      <c r="BV94" s="118" t="s">
        <v>75</v>
      </c>
      <c r="BW94" s="118" t="s">
        <v>5</v>
      </c>
      <c r="BX94" s="118" t="s">
        <v>76</v>
      </c>
      <c r="CL94" s="118" t="s">
        <v>1</v>
      </c>
    </row>
    <row r="95" s="7" customFormat="1" ht="16.5" customHeight="1">
      <c r="A95" s="120" t="s">
        <v>77</v>
      </c>
      <c r="B95" s="121"/>
      <c r="C95" s="122"/>
      <c r="D95" s="123" t="s">
        <v>78</v>
      </c>
      <c r="E95" s="123"/>
      <c r="F95" s="123"/>
      <c r="G95" s="123"/>
      <c r="H95" s="123"/>
      <c r="I95" s="124"/>
      <c r="J95" s="123" t="s">
        <v>79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'01 - Zateplení obvodového...'!J30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80</v>
      </c>
      <c r="AR95" s="127"/>
      <c r="AS95" s="128">
        <v>0</v>
      </c>
      <c r="AT95" s="129">
        <f>ROUND(SUM(AV95:AW95),2)</f>
        <v>0</v>
      </c>
      <c r="AU95" s="130">
        <f>'01 - Zateplení obvodového...'!P134</f>
        <v>0</v>
      </c>
      <c r="AV95" s="129">
        <f>'01 - Zateplení obvodového...'!J33</f>
        <v>0</v>
      </c>
      <c r="AW95" s="129">
        <f>'01 - Zateplení obvodového...'!J34</f>
        <v>0</v>
      </c>
      <c r="AX95" s="129">
        <f>'01 - Zateplení obvodového...'!J35</f>
        <v>0</v>
      </c>
      <c r="AY95" s="129">
        <f>'01 - Zateplení obvodového...'!J36</f>
        <v>0</v>
      </c>
      <c r="AZ95" s="129">
        <f>'01 - Zateplení obvodového...'!F33</f>
        <v>0</v>
      </c>
      <c r="BA95" s="129">
        <f>'01 - Zateplení obvodového...'!F34</f>
        <v>0</v>
      </c>
      <c r="BB95" s="129">
        <f>'01 - Zateplení obvodového...'!F35</f>
        <v>0</v>
      </c>
      <c r="BC95" s="129">
        <f>'01 - Zateplení obvodového...'!F36</f>
        <v>0</v>
      </c>
      <c r="BD95" s="131">
        <f>'01 - Zateplení obvodového...'!F37</f>
        <v>0</v>
      </c>
      <c r="BE95" s="7"/>
      <c r="BT95" s="132" t="s">
        <v>81</v>
      </c>
      <c r="BV95" s="132" t="s">
        <v>75</v>
      </c>
      <c r="BW95" s="132" t="s">
        <v>82</v>
      </c>
      <c r="BX95" s="132" t="s">
        <v>5</v>
      </c>
      <c r="CL95" s="132" t="s">
        <v>1</v>
      </c>
      <c r="CM95" s="132" t="s">
        <v>83</v>
      </c>
    </row>
    <row r="96" s="7" customFormat="1" ht="16.5" customHeight="1">
      <c r="A96" s="120" t="s">
        <v>77</v>
      </c>
      <c r="B96" s="121"/>
      <c r="C96" s="122"/>
      <c r="D96" s="123" t="s">
        <v>84</v>
      </c>
      <c r="E96" s="123"/>
      <c r="F96" s="123"/>
      <c r="G96" s="123"/>
      <c r="H96" s="123"/>
      <c r="I96" s="124"/>
      <c r="J96" s="123" t="s">
        <v>85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'01.1 - Zateplení obvodové...'!J30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80</v>
      </c>
      <c r="AR96" s="127"/>
      <c r="AS96" s="128">
        <v>0</v>
      </c>
      <c r="AT96" s="129">
        <f>ROUND(SUM(AV96:AW96),2)</f>
        <v>0</v>
      </c>
      <c r="AU96" s="130">
        <f>'01.1 - Zateplení obvodové...'!P125</f>
        <v>0</v>
      </c>
      <c r="AV96" s="129">
        <f>'01.1 - Zateplení obvodové...'!J33</f>
        <v>0</v>
      </c>
      <c r="AW96" s="129">
        <f>'01.1 - Zateplení obvodové...'!J34</f>
        <v>0</v>
      </c>
      <c r="AX96" s="129">
        <f>'01.1 - Zateplení obvodové...'!J35</f>
        <v>0</v>
      </c>
      <c r="AY96" s="129">
        <f>'01.1 - Zateplení obvodové...'!J36</f>
        <v>0</v>
      </c>
      <c r="AZ96" s="129">
        <f>'01.1 - Zateplení obvodové...'!F33</f>
        <v>0</v>
      </c>
      <c r="BA96" s="129">
        <f>'01.1 - Zateplení obvodové...'!F34</f>
        <v>0</v>
      </c>
      <c r="BB96" s="129">
        <f>'01.1 - Zateplení obvodové...'!F35</f>
        <v>0</v>
      </c>
      <c r="BC96" s="129">
        <f>'01.1 - Zateplení obvodové...'!F36</f>
        <v>0</v>
      </c>
      <c r="BD96" s="131">
        <f>'01.1 - Zateplení obvodové...'!F37</f>
        <v>0</v>
      </c>
      <c r="BE96" s="7"/>
      <c r="BT96" s="132" t="s">
        <v>81</v>
      </c>
      <c r="BV96" s="132" t="s">
        <v>75</v>
      </c>
      <c r="BW96" s="132" t="s">
        <v>86</v>
      </c>
      <c r="BX96" s="132" t="s">
        <v>5</v>
      </c>
      <c r="CL96" s="132" t="s">
        <v>1</v>
      </c>
      <c r="CM96" s="132" t="s">
        <v>83</v>
      </c>
    </row>
    <row r="97" s="7" customFormat="1" ht="16.5" customHeight="1">
      <c r="A97" s="120" t="s">
        <v>77</v>
      </c>
      <c r="B97" s="121"/>
      <c r="C97" s="122"/>
      <c r="D97" s="123" t="s">
        <v>87</v>
      </c>
      <c r="E97" s="123"/>
      <c r="F97" s="123"/>
      <c r="G97" s="123"/>
      <c r="H97" s="123"/>
      <c r="I97" s="124"/>
      <c r="J97" s="123" t="s">
        <v>88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'02 - Zateplení podlahy na...'!J30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80</v>
      </c>
      <c r="AR97" s="127"/>
      <c r="AS97" s="128">
        <v>0</v>
      </c>
      <c r="AT97" s="129">
        <f>ROUND(SUM(AV97:AW97),2)</f>
        <v>0</v>
      </c>
      <c r="AU97" s="130">
        <f>'02 - Zateplení podlahy na...'!P122</f>
        <v>0</v>
      </c>
      <c r="AV97" s="129">
        <f>'02 - Zateplení podlahy na...'!J33</f>
        <v>0</v>
      </c>
      <c r="AW97" s="129">
        <f>'02 - Zateplení podlahy na...'!J34</f>
        <v>0</v>
      </c>
      <c r="AX97" s="129">
        <f>'02 - Zateplení podlahy na...'!J35</f>
        <v>0</v>
      </c>
      <c r="AY97" s="129">
        <f>'02 - Zateplení podlahy na...'!J36</f>
        <v>0</v>
      </c>
      <c r="AZ97" s="129">
        <f>'02 - Zateplení podlahy na...'!F33</f>
        <v>0</v>
      </c>
      <c r="BA97" s="129">
        <f>'02 - Zateplení podlahy na...'!F34</f>
        <v>0</v>
      </c>
      <c r="BB97" s="129">
        <f>'02 - Zateplení podlahy na...'!F35</f>
        <v>0</v>
      </c>
      <c r="BC97" s="129">
        <f>'02 - Zateplení podlahy na...'!F36</f>
        <v>0</v>
      </c>
      <c r="BD97" s="131">
        <f>'02 - Zateplení podlahy na...'!F37</f>
        <v>0</v>
      </c>
      <c r="BE97" s="7"/>
      <c r="BT97" s="132" t="s">
        <v>81</v>
      </c>
      <c r="BV97" s="132" t="s">
        <v>75</v>
      </c>
      <c r="BW97" s="132" t="s">
        <v>89</v>
      </c>
      <c r="BX97" s="132" t="s">
        <v>5</v>
      </c>
      <c r="CL97" s="132" t="s">
        <v>1</v>
      </c>
      <c r="CM97" s="132" t="s">
        <v>83</v>
      </c>
    </row>
    <row r="98" s="7" customFormat="1" ht="16.5" customHeight="1">
      <c r="A98" s="120" t="s">
        <v>77</v>
      </c>
      <c r="B98" s="121"/>
      <c r="C98" s="122"/>
      <c r="D98" s="123" t="s">
        <v>90</v>
      </c>
      <c r="E98" s="123"/>
      <c r="F98" s="123"/>
      <c r="G98" s="123"/>
      <c r="H98" s="123"/>
      <c r="I98" s="124"/>
      <c r="J98" s="123" t="s">
        <v>91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'03 - Rekonstrukce střešní...'!J30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80</v>
      </c>
      <c r="AR98" s="127"/>
      <c r="AS98" s="128">
        <v>0</v>
      </c>
      <c r="AT98" s="129">
        <f>ROUND(SUM(AV98:AW98),2)</f>
        <v>0</v>
      </c>
      <c r="AU98" s="130">
        <f>'03 - Rekonstrukce střešní...'!P126</f>
        <v>0</v>
      </c>
      <c r="AV98" s="129">
        <f>'03 - Rekonstrukce střešní...'!J33</f>
        <v>0</v>
      </c>
      <c r="AW98" s="129">
        <f>'03 - Rekonstrukce střešní...'!J34</f>
        <v>0</v>
      </c>
      <c r="AX98" s="129">
        <f>'03 - Rekonstrukce střešní...'!J35</f>
        <v>0</v>
      </c>
      <c r="AY98" s="129">
        <f>'03 - Rekonstrukce střešní...'!J36</f>
        <v>0</v>
      </c>
      <c r="AZ98" s="129">
        <f>'03 - Rekonstrukce střešní...'!F33</f>
        <v>0</v>
      </c>
      <c r="BA98" s="129">
        <f>'03 - Rekonstrukce střešní...'!F34</f>
        <v>0</v>
      </c>
      <c r="BB98" s="129">
        <f>'03 - Rekonstrukce střešní...'!F35</f>
        <v>0</v>
      </c>
      <c r="BC98" s="129">
        <f>'03 - Rekonstrukce střešní...'!F36</f>
        <v>0</v>
      </c>
      <c r="BD98" s="131">
        <f>'03 - Rekonstrukce střešní...'!F37</f>
        <v>0</v>
      </c>
      <c r="BE98" s="7"/>
      <c r="BT98" s="132" t="s">
        <v>81</v>
      </c>
      <c r="BV98" s="132" t="s">
        <v>75</v>
      </c>
      <c r="BW98" s="132" t="s">
        <v>92</v>
      </c>
      <c r="BX98" s="132" t="s">
        <v>5</v>
      </c>
      <c r="CL98" s="132" t="s">
        <v>1</v>
      </c>
      <c r="CM98" s="132" t="s">
        <v>83</v>
      </c>
    </row>
    <row r="99" s="7" customFormat="1" ht="16.5" customHeight="1">
      <c r="A99" s="120" t="s">
        <v>77</v>
      </c>
      <c r="B99" s="121"/>
      <c r="C99" s="122"/>
      <c r="D99" s="123" t="s">
        <v>93</v>
      </c>
      <c r="E99" s="123"/>
      <c r="F99" s="123"/>
      <c r="G99" s="123"/>
      <c r="H99" s="123"/>
      <c r="I99" s="124"/>
      <c r="J99" s="123" t="s">
        <v>94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'04 - Výměna výplní otvorů'!J30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80</v>
      </c>
      <c r="AR99" s="127"/>
      <c r="AS99" s="128">
        <v>0</v>
      </c>
      <c r="AT99" s="129">
        <f>ROUND(SUM(AV99:AW99),2)</f>
        <v>0</v>
      </c>
      <c r="AU99" s="130">
        <f>'04 - Výměna výplní otvorů'!P124</f>
        <v>0</v>
      </c>
      <c r="AV99" s="129">
        <f>'04 - Výměna výplní otvorů'!J33</f>
        <v>0</v>
      </c>
      <c r="AW99" s="129">
        <f>'04 - Výměna výplní otvorů'!J34</f>
        <v>0</v>
      </c>
      <c r="AX99" s="129">
        <f>'04 - Výměna výplní otvorů'!J35</f>
        <v>0</v>
      </c>
      <c r="AY99" s="129">
        <f>'04 - Výměna výplní otvorů'!J36</f>
        <v>0</v>
      </c>
      <c r="AZ99" s="129">
        <f>'04 - Výměna výplní otvorů'!F33</f>
        <v>0</v>
      </c>
      <c r="BA99" s="129">
        <f>'04 - Výměna výplní otvorů'!F34</f>
        <v>0</v>
      </c>
      <c r="BB99" s="129">
        <f>'04 - Výměna výplní otvorů'!F35</f>
        <v>0</v>
      </c>
      <c r="BC99" s="129">
        <f>'04 - Výměna výplní otvorů'!F36</f>
        <v>0</v>
      </c>
      <c r="BD99" s="131">
        <f>'04 - Výměna výplní otvorů'!F37</f>
        <v>0</v>
      </c>
      <c r="BE99" s="7"/>
      <c r="BT99" s="132" t="s">
        <v>81</v>
      </c>
      <c r="BV99" s="132" t="s">
        <v>75</v>
      </c>
      <c r="BW99" s="132" t="s">
        <v>95</v>
      </c>
      <c r="BX99" s="132" t="s">
        <v>5</v>
      </c>
      <c r="CL99" s="132" t="s">
        <v>1</v>
      </c>
      <c r="CM99" s="132" t="s">
        <v>83</v>
      </c>
    </row>
    <row r="100" s="7" customFormat="1" ht="16.5" customHeight="1">
      <c r="A100" s="120" t="s">
        <v>77</v>
      </c>
      <c r="B100" s="121"/>
      <c r="C100" s="122"/>
      <c r="D100" s="123" t="s">
        <v>96</v>
      </c>
      <c r="E100" s="123"/>
      <c r="F100" s="123"/>
      <c r="G100" s="123"/>
      <c r="H100" s="123"/>
      <c r="I100" s="124"/>
      <c r="J100" s="123" t="s">
        <v>97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5">
        <f>'05 - Vzduchotechnika'!J30</f>
        <v>0</v>
      </c>
      <c r="AH100" s="124"/>
      <c r="AI100" s="124"/>
      <c r="AJ100" s="124"/>
      <c r="AK100" s="124"/>
      <c r="AL100" s="124"/>
      <c r="AM100" s="124"/>
      <c r="AN100" s="125">
        <f>SUM(AG100,AT100)</f>
        <v>0</v>
      </c>
      <c r="AO100" s="124"/>
      <c r="AP100" s="124"/>
      <c r="AQ100" s="126" t="s">
        <v>80</v>
      </c>
      <c r="AR100" s="127"/>
      <c r="AS100" s="128">
        <v>0</v>
      </c>
      <c r="AT100" s="129">
        <f>ROUND(SUM(AV100:AW100),2)</f>
        <v>0</v>
      </c>
      <c r="AU100" s="130">
        <f>'05 - Vzduchotechnika'!P118</f>
        <v>0</v>
      </c>
      <c r="AV100" s="129">
        <f>'05 - Vzduchotechnika'!J33</f>
        <v>0</v>
      </c>
      <c r="AW100" s="129">
        <f>'05 - Vzduchotechnika'!J34</f>
        <v>0</v>
      </c>
      <c r="AX100" s="129">
        <f>'05 - Vzduchotechnika'!J35</f>
        <v>0</v>
      </c>
      <c r="AY100" s="129">
        <f>'05 - Vzduchotechnika'!J36</f>
        <v>0</v>
      </c>
      <c r="AZ100" s="129">
        <f>'05 - Vzduchotechnika'!F33</f>
        <v>0</v>
      </c>
      <c r="BA100" s="129">
        <f>'05 - Vzduchotechnika'!F34</f>
        <v>0</v>
      </c>
      <c r="BB100" s="129">
        <f>'05 - Vzduchotechnika'!F35</f>
        <v>0</v>
      </c>
      <c r="BC100" s="129">
        <f>'05 - Vzduchotechnika'!F36</f>
        <v>0</v>
      </c>
      <c r="BD100" s="131">
        <f>'05 - Vzduchotechnika'!F37</f>
        <v>0</v>
      </c>
      <c r="BE100" s="7"/>
      <c r="BT100" s="132" t="s">
        <v>81</v>
      </c>
      <c r="BV100" s="132" t="s">
        <v>75</v>
      </c>
      <c r="BW100" s="132" t="s">
        <v>98</v>
      </c>
      <c r="BX100" s="132" t="s">
        <v>5</v>
      </c>
      <c r="CL100" s="132" t="s">
        <v>1</v>
      </c>
      <c r="CM100" s="132" t="s">
        <v>83</v>
      </c>
    </row>
    <row r="101" s="7" customFormat="1" ht="16.5" customHeight="1">
      <c r="A101" s="120" t="s">
        <v>77</v>
      </c>
      <c r="B101" s="121"/>
      <c r="C101" s="122"/>
      <c r="D101" s="123" t="s">
        <v>99</v>
      </c>
      <c r="E101" s="123"/>
      <c r="F101" s="123"/>
      <c r="G101" s="123"/>
      <c r="H101" s="123"/>
      <c r="I101" s="124"/>
      <c r="J101" s="123" t="s">
        <v>100</v>
      </c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23"/>
      <c r="AA101" s="123"/>
      <c r="AB101" s="123"/>
      <c r="AC101" s="123"/>
      <c r="AD101" s="123"/>
      <c r="AE101" s="123"/>
      <c r="AF101" s="123"/>
      <c r="AG101" s="125">
        <f>'06.1 - RVZT'!J30</f>
        <v>0</v>
      </c>
      <c r="AH101" s="124"/>
      <c r="AI101" s="124"/>
      <c r="AJ101" s="124"/>
      <c r="AK101" s="124"/>
      <c r="AL101" s="124"/>
      <c r="AM101" s="124"/>
      <c r="AN101" s="125">
        <f>SUM(AG101,AT101)</f>
        <v>0</v>
      </c>
      <c r="AO101" s="124"/>
      <c r="AP101" s="124"/>
      <c r="AQ101" s="126" t="s">
        <v>80</v>
      </c>
      <c r="AR101" s="127"/>
      <c r="AS101" s="128">
        <v>0</v>
      </c>
      <c r="AT101" s="129">
        <f>ROUND(SUM(AV101:AW101),2)</f>
        <v>0</v>
      </c>
      <c r="AU101" s="130">
        <f>'06.1 - RVZT'!P116</f>
        <v>0</v>
      </c>
      <c r="AV101" s="129">
        <f>'06.1 - RVZT'!J33</f>
        <v>0</v>
      </c>
      <c r="AW101" s="129">
        <f>'06.1 - RVZT'!J34</f>
        <v>0</v>
      </c>
      <c r="AX101" s="129">
        <f>'06.1 - RVZT'!J35</f>
        <v>0</v>
      </c>
      <c r="AY101" s="129">
        <f>'06.1 - RVZT'!J36</f>
        <v>0</v>
      </c>
      <c r="AZ101" s="129">
        <f>'06.1 - RVZT'!F33</f>
        <v>0</v>
      </c>
      <c r="BA101" s="129">
        <f>'06.1 - RVZT'!F34</f>
        <v>0</v>
      </c>
      <c r="BB101" s="129">
        <f>'06.1 - RVZT'!F35</f>
        <v>0</v>
      </c>
      <c r="BC101" s="129">
        <f>'06.1 - RVZT'!F36</f>
        <v>0</v>
      </c>
      <c r="BD101" s="131">
        <f>'06.1 - RVZT'!F37</f>
        <v>0</v>
      </c>
      <c r="BE101" s="7"/>
      <c r="BT101" s="132" t="s">
        <v>81</v>
      </c>
      <c r="BV101" s="132" t="s">
        <v>75</v>
      </c>
      <c r="BW101" s="132" t="s">
        <v>101</v>
      </c>
      <c r="BX101" s="132" t="s">
        <v>5</v>
      </c>
      <c r="CL101" s="132" t="s">
        <v>1</v>
      </c>
      <c r="CM101" s="132" t="s">
        <v>83</v>
      </c>
    </row>
    <row r="102" s="7" customFormat="1" ht="16.5" customHeight="1">
      <c r="A102" s="120" t="s">
        <v>77</v>
      </c>
      <c r="B102" s="121"/>
      <c r="C102" s="122"/>
      <c r="D102" s="123" t="s">
        <v>102</v>
      </c>
      <c r="E102" s="123"/>
      <c r="F102" s="123"/>
      <c r="G102" s="123"/>
      <c r="H102" s="123"/>
      <c r="I102" s="124"/>
      <c r="J102" s="123" t="s">
        <v>103</v>
      </c>
      <c r="K102" s="123"/>
      <c r="L102" s="123"/>
      <c r="M102" s="123"/>
      <c r="N102" s="123"/>
      <c r="O102" s="123"/>
      <c r="P102" s="123"/>
      <c r="Q102" s="123"/>
      <c r="R102" s="123"/>
      <c r="S102" s="123"/>
      <c r="T102" s="123"/>
      <c r="U102" s="123"/>
      <c r="V102" s="123"/>
      <c r="W102" s="123"/>
      <c r="X102" s="123"/>
      <c r="Y102" s="123"/>
      <c r="Z102" s="123"/>
      <c r="AA102" s="123"/>
      <c r="AB102" s="123"/>
      <c r="AC102" s="123"/>
      <c r="AD102" s="123"/>
      <c r="AE102" s="123"/>
      <c r="AF102" s="123"/>
      <c r="AG102" s="125">
        <f>'06.2 - Elektro'!J30</f>
        <v>0</v>
      </c>
      <c r="AH102" s="124"/>
      <c r="AI102" s="124"/>
      <c r="AJ102" s="124"/>
      <c r="AK102" s="124"/>
      <c r="AL102" s="124"/>
      <c r="AM102" s="124"/>
      <c r="AN102" s="125">
        <f>SUM(AG102,AT102)</f>
        <v>0</v>
      </c>
      <c r="AO102" s="124"/>
      <c r="AP102" s="124"/>
      <c r="AQ102" s="126" t="s">
        <v>80</v>
      </c>
      <c r="AR102" s="127"/>
      <c r="AS102" s="128">
        <v>0</v>
      </c>
      <c r="AT102" s="129">
        <f>ROUND(SUM(AV102:AW102),2)</f>
        <v>0</v>
      </c>
      <c r="AU102" s="130">
        <f>'06.2 - Elektro'!P124</f>
        <v>0</v>
      </c>
      <c r="AV102" s="129">
        <f>'06.2 - Elektro'!J33</f>
        <v>0</v>
      </c>
      <c r="AW102" s="129">
        <f>'06.2 - Elektro'!J34</f>
        <v>0</v>
      </c>
      <c r="AX102" s="129">
        <f>'06.2 - Elektro'!J35</f>
        <v>0</v>
      </c>
      <c r="AY102" s="129">
        <f>'06.2 - Elektro'!J36</f>
        <v>0</v>
      </c>
      <c r="AZ102" s="129">
        <f>'06.2 - Elektro'!F33</f>
        <v>0</v>
      </c>
      <c r="BA102" s="129">
        <f>'06.2 - Elektro'!F34</f>
        <v>0</v>
      </c>
      <c r="BB102" s="129">
        <f>'06.2 - Elektro'!F35</f>
        <v>0</v>
      </c>
      <c r="BC102" s="129">
        <f>'06.2 - Elektro'!F36</f>
        <v>0</v>
      </c>
      <c r="BD102" s="131">
        <f>'06.2 - Elektro'!F37</f>
        <v>0</v>
      </c>
      <c r="BE102" s="7"/>
      <c r="BT102" s="132" t="s">
        <v>81</v>
      </c>
      <c r="BV102" s="132" t="s">
        <v>75</v>
      </c>
      <c r="BW102" s="132" t="s">
        <v>104</v>
      </c>
      <c r="BX102" s="132" t="s">
        <v>5</v>
      </c>
      <c r="CL102" s="132" t="s">
        <v>1</v>
      </c>
      <c r="CM102" s="132" t="s">
        <v>83</v>
      </c>
    </row>
    <row r="103" s="7" customFormat="1" ht="16.5" customHeight="1">
      <c r="A103" s="120" t="s">
        <v>77</v>
      </c>
      <c r="B103" s="121"/>
      <c r="C103" s="122"/>
      <c r="D103" s="123" t="s">
        <v>105</v>
      </c>
      <c r="E103" s="123"/>
      <c r="F103" s="123"/>
      <c r="G103" s="123"/>
      <c r="H103" s="123"/>
      <c r="I103" s="124"/>
      <c r="J103" s="123" t="s">
        <v>106</v>
      </c>
      <c r="K103" s="123"/>
      <c r="L103" s="123"/>
      <c r="M103" s="123"/>
      <c r="N103" s="123"/>
      <c r="O103" s="123"/>
      <c r="P103" s="123"/>
      <c r="Q103" s="123"/>
      <c r="R103" s="123"/>
      <c r="S103" s="123"/>
      <c r="T103" s="123"/>
      <c r="U103" s="123"/>
      <c r="V103" s="123"/>
      <c r="W103" s="123"/>
      <c r="X103" s="123"/>
      <c r="Y103" s="123"/>
      <c r="Z103" s="123"/>
      <c r="AA103" s="123"/>
      <c r="AB103" s="123"/>
      <c r="AC103" s="123"/>
      <c r="AD103" s="123"/>
      <c r="AE103" s="123"/>
      <c r="AF103" s="123"/>
      <c r="AG103" s="125">
        <f>'06.3 - Žaluzie'!J30</f>
        <v>0</v>
      </c>
      <c r="AH103" s="124"/>
      <c r="AI103" s="124"/>
      <c r="AJ103" s="124"/>
      <c r="AK103" s="124"/>
      <c r="AL103" s="124"/>
      <c r="AM103" s="124"/>
      <c r="AN103" s="125">
        <f>SUM(AG103,AT103)</f>
        <v>0</v>
      </c>
      <c r="AO103" s="124"/>
      <c r="AP103" s="124"/>
      <c r="AQ103" s="126" t="s">
        <v>80</v>
      </c>
      <c r="AR103" s="127"/>
      <c r="AS103" s="128">
        <v>0</v>
      </c>
      <c r="AT103" s="129">
        <f>ROUND(SUM(AV103:AW103),2)</f>
        <v>0</v>
      </c>
      <c r="AU103" s="130">
        <f>'06.3 - Žaluzie'!P121</f>
        <v>0</v>
      </c>
      <c r="AV103" s="129">
        <f>'06.3 - Žaluzie'!J33</f>
        <v>0</v>
      </c>
      <c r="AW103" s="129">
        <f>'06.3 - Žaluzie'!J34</f>
        <v>0</v>
      </c>
      <c r="AX103" s="129">
        <f>'06.3 - Žaluzie'!J35</f>
        <v>0</v>
      </c>
      <c r="AY103" s="129">
        <f>'06.3 - Žaluzie'!J36</f>
        <v>0</v>
      </c>
      <c r="AZ103" s="129">
        <f>'06.3 - Žaluzie'!F33</f>
        <v>0</v>
      </c>
      <c r="BA103" s="129">
        <f>'06.3 - Žaluzie'!F34</f>
        <v>0</v>
      </c>
      <c r="BB103" s="129">
        <f>'06.3 - Žaluzie'!F35</f>
        <v>0</v>
      </c>
      <c r="BC103" s="129">
        <f>'06.3 - Žaluzie'!F36</f>
        <v>0</v>
      </c>
      <c r="BD103" s="131">
        <f>'06.3 - Žaluzie'!F37</f>
        <v>0</v>
      </c>
      <c r="BE103" s="7"/>
      <c r="BT103" s="132" t="s">
        <v>81</v>
      </c>
      <c r="BV103" s="132" t="s">
        <v>75</v>
      </c>
      <c r="BW103" s="132" t="s">
        <v>107</v>
      </c>
      <c r="BX103" s="132" t="s">
        <v>5</v>
      </c>
      <c r="CL103" s="132" t="s">
        <v>1</v>
      </c>
      <c r="CM103" s="132" t="s">
        <v>83</v>
      </c>
    </row>
    <row r="104" s="7" customFormat="1" ht="16.5" customHeight="1">
      <c r="A104" s="120" t="s">
        <v>77</v>
      </c>
      <c r="B104" s="121"/>
      <c r="C104" s="122"/>
      <c r="D104" s="123" t="s">
        <v>108</v>
      </c>
      <c r="E104" s="123"/>
      <c r="F104" s="123"/>
      <c r="G104" s="123"/>
      <c r="H104" s="123"/>
      <c r="I104" s="124"/>
      <c r="J104" s="123" t="s">
        <v>109</v>
      </c>
      <c r="K104" s="123"/>
      <c r="L104" s="123"/>
      <c r="M104" s="123"/>
      <c r="N104" s="123"/>
      <c r="O104" s="123"/>
      <c r="P104" s="123"/>
      <c r="Q104" s="123"/>
      <c r="R104" s="123"/>
      <c r="S104" s="123"/>
      <c r="T104" s="123"/>
      <c r="U104" s="123"/>
      <c r="V104" s="123"/>
      <c r="W104" s="123"/>
      <c r="X104" s="123"/>
      <c r="Y104" s="123"/>
      <c r="Z104" s="123"/>
      <c r="AA104" s="123"/>
      <c r="AB104" s="123"/>
      <c r="AC104" s="123"/>
      <c r="AD104" s="123"/>
      <c r="AE104" s="123"/>
      <c r="AF104" s="123"/>
      <c r="AG104" s="125">
        <f>'07 - žaluzie'!J30</f>
        <v>0</v>
      </c>
      <c r="AH104" s="124"/>
      <c r="AI104" s="124"/>
      <c r="AJ104" s="124"/>
      <c r="AK104" s="124"/>
      <c r="AL104" s="124"/>
      <c r="AM104" s="124"/>
      <c r="AN104" s="125">
        <f>SUM(AG104,AT104)</f>
        <v>0</v>
      </c>
      <c r="AO104" s="124"/>
      <c r="AP104" s="124"/>
      <c r="AQ104" s="126" t="s">
        <v>80</v>
      </c>
      <c r="AR104" s="127"/>
      <c r="AS104" s="128">
        <v>0</v>
      </c>
      <c r="AT104" s="129">
        <f>ROUND(SUM(AV104:AW104),2)</f>
        <v>0</v>
      </c>
      <c r="AU104" s="130">
        <f>'07 - žaluzie'!P118</f>
        <v>0</v>
      </c>
      <c r="AV104" s="129">
        <f>'07 - žaluzie'!J33</f>
        <v>0</v>
      </c>
      <c r="AW104" s="129">
        <f>'07 - žaluzie'!J34</f>
        <v>0</v>
      </c>
      <c r="AX104" s="129">
        <f>'07 - žaluzie'!J35</f>
        <v>0</v>
      </c>
      <c r="AY104" s="129">
        <f>'07 - žaluzie'!J36</f>
        <v>0</v>
      </c>
      <c r="AZ104" s="129">
        <f>'07 - žaluzie'!F33</f>
        <v>0</v>
      </c>
      <c r="BA104" s="129">
        <f>'07 - žaluzie'!F34</f>
        <v>0</v>
      </c>
      <c r="BB104" s="129">
        <f>'07 - žaluzie'!F35</f>
        <v>0</v>
      </c>
      <c r="BC104" s="129">
        <f>'07 - žaluzie'!F36</f>
        <v>0</v>
      </c>
      <c r="BD104" s="131">
        <f>'07 - žaluzie'!F37</f>
        <v>0</v>
      </c>
      <c r="BE104" s="7"/>
      <c r="BT104" s="132" t="s">
        <v>81</v>
      </c>
      <c r="BV104" s="132" t="s">
        <v>75</v>
      </c>
      <c r="BW104" s="132" t="s">
        <v>110</v>
      </c>
      <c r="BX104" s="132" t="s">
        <v>5</v>
      </c>
      <c r="CL104" s="132" t="s">
        <v>1</v>
      </c>
      <c r="CM104" s="132" t="s">
        <v>83</v>
      </c>
    </row>
    <row r="105" s="7" customFormat="1" ht="16.5" customHeight="1">
      <c r="A105" s="120" t="s">
        <v>77</v>
      </c>
      <c r="B105" s="121"/>
      <c r="C105" s="122"/>
      <c r="D105" s="123" t="s">
        <v>111</v>
      </c>
      <c r="E105" s="123"/>
      <c r="F105" s="123"/>
      <c r="G105" s="123"/>
      <c r="H105" s="123"/>
      <c r="I105" s="124"/>
      <c r="J105" s="123" t="s">
        <v>112</v>
      </c>
      <c r="K105" s="123"/>
      <c r="L105" s="123"/>
      <c r="M105" s="123"/>
      <c r="N105" s="123"/>
      <c r="O105" s="123"/>
      <c r="P105" s="123"/>
      <c r="Q105" s="123"/>
      <c r="R105" s="123"/>
      <c r="S105" s="123"/>
      <c r="T105" s="123"/>
      <c r="U105" s="123"/>
      <c r="V105" s="123"/>
      <c r="W105" s="123"/>
      <c r="X105" s="123"/>
      <c r="Y105" s="123"/>
      <c r="Z105" s="123"/>
      <c r="AA105" s="123"/>
      <c r="AB105" s="123"/>
      <c r="AC105" s="123"/>
      <c r="AD105" s="123"/>
      <c r="AE105" s="123"/>
      <c r="AF105" s="123"/>
      <c r="AG105" s="125">
        <f>'VRN - Vedlejší rozpočtové...'!J30</f>
        <v>0</v>
      </c>
      <c r="AH105" s="124"/>
      <c r="AI105" s="124"/>
      <c r="AJ105" s="124"/>
      <c r="AK105" s="124"/>
      <c r="AL105" s="124"/>
      <c r="AM105" s="124"/>
      <c r="AN105" s="125">
        <f>SUM(AG105,AT105)</f>
        <v>0</v>
      </c>
      <c r="AO105" s="124"/>
      <c r="AP105" s="124"/>
      <c r="AQ105" s="126" t="s">
        <v>80</v>
      </c>
      <c r="AR105" s="127"/>
      <c r="AS105" s="133">
        <v>0</v>
      </c>
      <c r="AT105" s="134">
        <f>ROUND(SUM(AV105:AW105),2)</f>
        <v>0</v>
      </c>
      <c r="AU105" s="135">
        <f>'VRN - Vedlejší rozpočtové...'!P117</f>
        <v>0</v>
      </c>
      <c r="AV105" s="134">
        <f>'VRN - Vedlejší rozpočtové...'!J33</f>
        <v>0</v>
      </c>
      <c r="AW105" s="134">
        <f>'VRN - Vedlejší rozpočtové...'!J34</f>
        <v>0</v>
      </c>
      <c r="AX105" s="134">
        <f>'VRN - Vedlejší rozpočtové...'!J35</f>
        <v>0</v>
      </c>
      <c r="AY105" s="134">
        <f>'VRN - Vedlejší rozpočtové...'!J36</f>
        <v>0</v>
      </c>
      <c r="AZ105" s="134">
        <f>'VRN - Vedlejší rozpočtové...'!F33</f>
        <v>0</v>
      </c>
      <c r="BA105" s="134">
        <f>'VRN - Vedlejší rozpočtové...'!F34</f>
        <v>0</v>
      </c>
      <c r="BB105" s="134">
        <f>'VRN - Vedlejší rozpočtové...'!F35</f>
        <v>0</v>
      </c>
      <c r="BC105" s="134">
        <f>'VRN - Vedlejší rozpočtové...'!F36</f>
        <v>0</v>
      </c>
      <c r="BD105" s="136">
        <f>'VRN - Vedlejší rozpočtové...'!F37</f>
        <v>0</v>
      </c>
      <c r="BE105" s="7"/>
      <c r="BT105" s="132" t="s">
        <v>81</v>
      </c>
      <c r="BV105" s="132" t="s">
        <v>75</v>
      </c>
      <c r="BW105" s="132" t="s">
        <v>113</v>
      </c>
      <c r="BX105" s="132" t="s">
        <v>5</v>
      </c>
      <c r="CL105" s="132" t="s">
        <v>1</v>
      </c>
      <c r="CM105" s="132" t="s">
        <v>83</v>
      </c>
    </row>
    <row r="106" s="2" customFormat="1" ht="30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41"/>
      <c r="M106" s="41"/>
      <c r="N106" s="41"/>
      <c r="O106" s="41"/>
      <c r="P106" s="41"/>
      <c r="Q106" s="41"/>
      <c r="R106" s="41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F106" s="41"/>
      <c r="AG106" s="41"/>
      <c r="AH106" s="41"/>
      <c r="AI106" s="41"/>
      <c r="AJ106" s="41"/>
      <c r="AK106" s="41"/>
      <c r="AL106" s="41"/>
      <c r="AM106" s="41"/>
      <c r="AN106" s="41"/>
      <c r="AO106" s="41"/>
      <c r="AP106" s="41"/>
      <c r="AQ106" s="41"/>
      <c r="AR106" s="45"/>
      <c r="AS106" s="39"/>
      <c r="AT106" s="39"/>
      <c r="AU106" s="39"/>
      <c r="AV106" s="39"/>
      <c r="AW106" s="39"/>
      <c r="AX106" s="39"/>
      <c r="AY106" s="39"/>
      <c r="AZ106" s="39"/>
      <c r="BA106" s="39"/>
      <c r="BB106" s="39"/>
      <c r="BC106" s="39"/>
      <c r="BD106" s="39"/>
      <c r="B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8"/>
      <c r="M107" s="68"/>
      <c r="N107" s="68"/>
      <c r="O107" s="68"/>
      <c r="P107" s="68"/>
      <c r="Q107" s="68"/>
      <c r="R107" s="68"/>
      <c r="S107" s="68"/>
      <c r="T107" s="68"/>
      <c r="U107" s="68"/>
      <c r="V107" s="68"/>
      <c r="W107" s="68"/>
      <c r="X107" s="68"/>
      <c r="Y107" s="68"/>
      <c r="Z107" s="68"/>
      <c r="AA107" s="68"/>
      <c r="AB107" s="68"/>
      <c r="AC107" s="68"/>
      <c r="AD107" s="68"/>
      <c r="AE107" s="68"/>
      <c r="AF107" s="68"/>
      <c r="AG107" s="68"/>
      <c r="AH107" s="68"/>
      <c r="AI107" s="68"/>
      <c r="AJ107" s="68"/>
      <c r="AK107" s="68"/>
      <c r="AL107" s="68"/>
      <c r="AM107" s="68"/>
      <c r="AN107" s="68"/>
      <c r="AO107" s="68"/>
      <c r="AP107" s="68"/>
      <c r="AQ107" s="68"/>
      <c r="AR107" s="45"/>
      <c r="AS107" s="39"/>
      <c r="AT107" s="39"/>
      <c r="AU107" s="39"/>
      <c r="AV107" s="39"/>
      <c r="AW107" s="39"/>
      <c r="AX107" s="39"/>
      <c r="AY107" s="39"/>
      <c r="AZ107" s="39"/>
      <c r="BA107" s="39"/>
      <c r="BB107" s="39"/>
      <c r="BC107" s="39"/>
      <c r="BD107" s="39"/>
      <c r="BE107" s="39"/>
    </row>
  </sheetData>
  <sheetProtection sheet="1" formatColumns="0" formatRows="0" objects="1" scenarios="1" spinCount="100000" saltValue="R5DHs5a1lX9OGUsjIhPfry/VW4ReIAnReKF79s5VGJOOVEZCxBnw+yQPRNew9ZaXrGripj0P2Gpnmx7zIIZD2w==" hashValue="g5Tyj44+Rkr2dIwK+stbb/rhIUFSYEBAD5L0JiCJ3f3FACnPQygtQodUdVUuAUU04HUnrOBHvrWBptp+kGVyMA==" algorithmName="SHA-512" password="CC35"/>
  <mergeCells count="82">
    <mergeCell ref="C92:G92"/>
    <mergeCell ref="D101:H101"/>
    <mergeCell ref="D98:H98"/>
    <mergeCell ref="D95:H95"/>
    <mergeCell ref="D99:H99"/>
    <mergeCell ref="D100:H100"/>
    <mergeCell ref="D96:H96"/>
    <mergeCell ref="D97:H97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L85:AO85"/>
    <mergeCell ref="D105:H105"/>
    <mergeCell ref="J105:AF10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AS89:AT91"/>
    <mergeCell ref="AN105:AP105"/>
    <mergeCell ref="AG105:AM105"/>
    <mergeCell ref="AN94:AP94"/>
  </mergeCells>
  <hyperlinks>
    <hyperlink ref="A95" location="'01 - Zateplení obvodového...'!C2" display="/"/>
    <hyperlink ref="A96" location="'01.1 - Zateplení obvodové...'!C2" display="/"/>
    <hyperlink ref="A97" location="'02 - Zateplení podlahy na...'!C2" display="/"/>
    <hyperlink ref="A98" location="'03 - Rekonstrukce střešní...'!C2" display="/"/>
    <hyperlink ref="A99" location="'04 - Výměna výplní otvorů'!C2" display="/"/>
    <hyperlink ref="A100" location="'05 - Vzduchotechnika'!C2" display="/"/>
    <hyperlink ref="A101" location="'06.1 - RVZT'!C2" display="/"/>
    <hyperlink ref="A102" location="'06.2 - Elektro'!C2" display="/"/>
    <hyperlink ref="A103" location="'06.3 - Žaluzie'!C2" display="/"/>
    <hyperlink ref="A104" location="'07 - žaluzie'!C2" display="/"/>
    <hyperlink ref="A105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s="1" customFormat="1" ht="24.96" customHeight="1">
      <c r="B4" s="21"/>
      <c r="D4" s="139" t="s">
        <v>114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Snížení energetické náročnost budovy školy gymnázia SOŠ a VOŠ,Nový Bydžov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1584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25. 3. 2022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ROUND((SUM(BE121:BE136)),  2)</f>
        <v>0</v>
      </c>
      <c r="G33" s="39"/>
      <c r="H33" s="39"/>
      <c r="I33" s="156">
        <v>0.20999999999999999</v>
      </c>
      <c r="J33" s="155">
        <f>ROUND(((SUM(BE121:BE136))*I33),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ROUND((SUM(BF121:BF136)),  2)</f>
        <v>0</v>
      </c>
      <c r="G34" s="39"/>
      <c r="H34" s="39"/>
      <c r="I34" s="156">
        <v>0.14999999999999999</v>
      </c>
      <c r="J34" s="155">
        <f>ROUND(((SUM(BF121:BF136))*I34),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ROUND((SUM(BG121:BG136)),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ROUND((SUM(BH121:BH136)),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ROUND((SUM(BI121:BI136)),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Snížení energetické náročnost budovy školy gymnázia SOŠ a VOŠ,Nový Bydžov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06.3 - Žaluzie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25. 3. 2022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118</v>
      </c>
      <c r="D94" s="177"/>
      <c r="E94" s="177"/>
      <c r="F94" s="177"/>
      <c r="G94" s="177"/>
      <c r="H94" s="177"/>
      <c r="I94" s="177"/>
      <c r="J94" s="178" t="s">
        <v>119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120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121</v>
      </c>
    </row>
    <row r="97" s="9" customFormat="1" ht="24.96" customHeight="1">
      <c r="A97" s="9"/>
      <c r="B97" s="180"/>
      <c r="C97" s="181"/>
      <c r="D97" s="182" t="s">
        <v>1459</v>
      </c>
      <c r="E97" s="183"/>
      <c r="F97" s="183"/>
      <c r="G97" s="183"/>
      <c r="H97" s="183"/>
      <c r="I97" s="183"/>
      <c r="J97" s="184">
        <f>J122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1460</v>
      </c>
      <c r="E98" s="183"/>
      <c r="F98" s="183"/>
      <c r="G98" s="183"/>
      <c r="H98" s="183"/>
      <c r="I98" s="183"/>
      <c r="J98" s="184">
        <f>J125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0"/>
      <c r="C99" s="181"/>
      <c r="D99" s="182" t="s">
        <v>1461</v>
      </c>
      <c r="E99" s="183"/>
      <c r="F99" s="183"/>
      <c r="G99" s="183"/>
      <c r="H99" s="183"/>
      <c r="I99" s="183"/>
      <c r="J99" s="184">
        <f>J127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0"/>
      <c r="C100" s="181"/>
      <c r="D100" s="182" t="s">
        <v>1462</v>
      </c>
      <c r="E100" s="183"/>
      <c r="F100" s="183"/>
      <c r="G100" s="183"/>
      <c r="H100" s="183"/>
      <c r="I100" s="183"/>
      <c r="J100" s="184">
        <f>J130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0"/>
      <c r="C101" s="181"/>
      <c r="D101" s="182" t="s">
        <v>1585</v>
      </c>
      <c r="E101" s="183"/>
      <c r="F101" s="183"/>
      <c r="G101" s="183"/>
      <c r="H101" s="183"/>
      <c r="I101" s="183"/>
      <c r="J101" s="184">
        <f>J132</f>
        <v>0</v>
      </c>
      <c r="K101" s="181"/>
      <c r="L101" s="18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140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6.25" customHeight="1">
      <c r="A111" s="39"/>
      <c r="B111" s="40"/>
      <c r="C111" s="41"/>
      <c r="D111" s="41"/>
      <c r="E111" s="175" t="str">
        <f>E7</f>
        <v>Snížení energetické náročnost budovy školy gymnázia SOŠ a VOŠ,Nový Bydžov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115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06.3 - Žaluzie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 xml:space="preserve"> </v>
      </c>
      <c r="G115" s="41"/>
      <c r="H115" s="41"/>
      <c r="I115" s="33" t="s">
        <v>22</v>
      </c>
      <c r="J115" s="80" t="str">
        <f>IF(J12="","",J12)</f>
        <v>25. 3. 2022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24</v>
      </c>
      <c r="D117" s="41"/>
      <c r="E117" s="41"/>
      <c r="F117" s="28" t="str">
        <f>E15</f>
        <v xml:space="preserve"> </v>
      </c>
      <c r="G117" s="41"/>
      <c r="H117" s="41"/>
      <c r="I117" s="33" t="s">
        <v>29</v>
      </c>
      <c r="J117" s="37" t="str">
        <f>E21</f>
        <v xml:space="preserve"> 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27</v>
      </c>
      <c r="D118" s="41"/>
      <c r="E118" s="41"/>
      <c r="F118" s="28" t="str">
        <f>IF(E18="","",E18)</f>
        <v>Vyplň údaj</v>
      </c>
      <c r="G118" s="41"/>
      <c r="H118" s="41"/>
      <c r="I118" s="33" t="s">
        <v>31</v>
      </c>
      <c r="J118" s="37" t="str">
        <f>E24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192"/>
      <c r="B120" s="193"/>
      <c r="C120" s="194" t="s">
        <v>141</v>
      </c>
      <c r="D120" s="195" t="s">
        <v>58</v>
      </c>
      <c r="E120" s="195" t="s">
        <v>54</v>
      </c>
      <c r="F120" s="195" t="s">
        <v>55</v>
      </c>
      <c r="G120" s="195" t="s">
        <v>142</v>
      </c>
      <c r="H120" s="195" t="s">
        <v>143</v>
      </c>
      <c r="I120" s="195" t="s">
        <v>144</v>
      </c>
      <c r="J120" s="195" t="s">
        <v>119</v>
      </c>
      <c r="K120" s="196" t="s">
        <v>145</v>
      </c>
      <c r="L120" s="197"/>
      <c r="M120" s="101" t="s">
        <v>1</v>
      </c>
      <c r="N120" s="102" t="s">
        <v>37</v>
      </c>
      <c r="O120" s="102" t="s">
        <v>146</v>
      </c>
      <c r="P120" s="102" t="s">
        <v>147</v>
      </c>
      <c r="Q120" s="102" t="s">
        <v>148</v>
      </c>
      <c r="R120" s="102" t="s">
        <v>149</v>
      </c>
      <c r="S120" s="102" t="s">
        <v>150</v>
      </c>
      <c r="T120" s="103" t="s">
        <v>151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9"/>
      <c r="B121" s="40"/>
      <c r="C121" s="108" t="s">
        <v>152</v>
      </c>
      <c r="D121" s="41"/>
      <c r="E121" s="41"/>
      <c r="F121" s="41"/>
      <c r="G121" s="41"/>
      <c r="H121" s="41"/>
      <c r="I121" s="41"/>
      <c r="J121" s="198">
        <f>BK121</f>
        <v>0</v>
      </c>
      <c r="K121" s="41"/>
      <c r="L121" s="45"/>
      <c r="M121" s="104"/>
      <c r="N121" s="199"/>
      <c r="O121" s="105"/>
      <c r="P121" s="200">
        <f>P122+P125+P127+P130+P132</f>
        <v>0</v>
      </c>
      <c r="Q121" s="105"/>
      <c r="R121" s="200">
        <f>R122+R125+R127+R130+R132</f>
        <v>0</v>
      </c>
      <c r="S121" s="105"/>
      <c r="T121" s="201">
        <f>T122+T125+T127+T130+T132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72</v>
      </c>
      <c r="AU121" s="18" t="s">
        <v>121</v>
      </c>
      <c r="BK121" s="202">
        <f>BK122+BK125+BK127+BK130+BK132</f>
        <v>0</v>
      </c>
    </row>
    <row r="122" s="12" customFormat="1" ht="25.92" customHeight="1">
      <c r="A122" s="12"/>
      <c r="B122" s="203"/>
      <c r="C122" s="204"/>
      <c r="D122" s="205" t="s">
        <v>72</v>
      </c>
      <c r="E122" s="206" t="s">
        <v>1467</v>
      </c>
      <c r="F122" s="206" t="s">
        <v>1468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SUM(P123:P124)</f>
        <v>0</v>
      </c>
      <c r="Q122" s="211"/>
      <c r="R122" s="212">
        <f>SUM(R123:R124)</f>
        <v>0</v>
      </c>
      <c r="S122" s="211"/>
      <c r="T122" s="213">
        <f>SUM(T123:T124)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81</v>
      </c>
      <c r="AT122" s="215" t="s">
        <v>72</v>
      </c>
      <c r="AU122" s="215" t="s">
        <v>73</v>
      </c>
      <c r="AY122" s="214" t="s">
        <v>155</v>
      </c>
      <c r="BK122" s="216">
        <f>SUM(BK123:BK124)</f>
        <v>0</v>
      </c>
    </row>
    <row r="123" s="2" customFormat="1" ht="16.5" customHeight="1">
      <c r="A123" s="39"/>
      <c r="B123" s="40"/>
      <c r="C123" s="219" t="s">
        <v>81</v>
      </c>
      <c r="D123" s="219" t="s">
        <v>157</v>
      </c>
      <c r="E123" s="220" t="s">
        <v>1471</v>
      </c>
      <c r="F123" s="221" t="s">
        <v>1472</v>
      </c>
      <c r="G123" s="222" t="s">
        <v>354</v>
      </c>
      <c r="H123" s="223">
        <v>20</v>
      </c>
      <c r="I123" s="224"/>
      <c r="J123" s="225">
        <f>ROUND(I123*H123,2)</f>
        <v>0</v>
      </c>
      <c r="K123" s="221" t="s">
        <v>1</v>
      </c>
      <c r="L123" s="45"/>
      <c r="M123" s="226" t="s">
        <v>1</v>
      </c>
      <c r="N123" s="227" t="s">
        <v>38</v>
      </c>
      <c r="O123" s="92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162</v>
      </c>
      <c r="AT123" s="230" t="s">
        <v>157</v>
      </c>
      <c r="AU123" s="230" t="s">
        <v>81</v>
      </c>
      <c r="AY123" s="18" t="s">
        <v>155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81</v>
      </c>
      <c r="BK123" s="231">
        <f>ROUND(I123*H123,2)</f>
        <v>0</v>
      </c>
      <c r="BL123" s="18" t="s">
        <v>162</v>
      </c>
      <c r="BM123" s="230" t="s">
        <v>83</v>
      </c>
    </row>
    <row r="124" s="2" customFormat="1" ht="16.5" customHeight="1">
      <c r="A124" s="39"/>
      <c r="B124" s="40"/>
      <c r="C124" s="219" t="s">
        <v>83</v>
      </c>
      <c r="D124" s="219" t="s">
        <v>157</v>
      </c>
      <c r="E124" s="220" t="s">
        <v>1475</v>
      </c>
      <c r="F124" s="221" t="s">
        <v>1476</v>
      </c>
      <c r="G124" s="222" t="s">
        <v>354</v>
      </c>
      <c r="H124" s="223">
        <v>60</v>
      </c>
      <c r="I124" s="224"/>
      <c r="J124" s="225">
        <f>ROUND(I124*H124,2)</f>
        <v>0</v>
      </c>
      <c r="K124" s="221" t="s">
        <v>1</v>
      </c>
      <c r="L124" s="45"/>
      <c r="M124" s="226" t="s">
        <v>1</v>
      </c>
      <c r="N124" s="227" t="s">
        <v>38</v>
      </c>
      <c r="O124" s="92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162</v>
      </c>
      <c r="AT124" s="230" t="s">
        <v>157</v>
      </c>
      <c r="AU124" s="230" t="s">
        <v>81</v>
      </c>
      <c r="AY124" s="18" t="s">
        <v>155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81</v>
      </c>
      <c r="BK124" s="231">
        <f>ROUND(I124*H124,2)</f>
        <v>0</v>
      </c>
      <c r="BL124" s="18" t="s">
        <v>162</v>
      </c>
      <c r="BM124" s="230" t="s">
        <v>162</v>
      </c>
    </row>
    <row r="125" s="12" customFormat="1" ht="25.92" customHeight="1">
      <c r="A125" s="12"/>
      <c r="B125" s="203"/>
      <c r="C125" s="204"/>
      <c r="D125" s="205" t="s">
        <v>72</v>
      </c>
      <c r="E125" s="206" t="s">
        <v>1485</v>
      </c>
      <c r="F125" s="206" t="s">
        <v>1486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</f>
        <v>0</v>
      </c>
      <c r="Q125" s="211"/>
      <c r="R125" s="212">
        <f>R126</f>
        <v>0</v>
      </c>
      <c r="S125" s="211"/>
      <c r="T125" s="213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81</v>
      </c>
      <c r="AT125" s="215" t="s">
        <v>72</v>
      </c>
      <c r="AU125" s="215" t="s">
        <v>73</v>
      </c>
      <c r="AY125" s="214" t="s">
        <v>155</v>
      </c>
      <c r="BK125" s="216">
        <f>BK126</f>
        <v>0</v>
      </c>
    </row>
    <row r="126" s="2" customFormat="1" ht="16.5" customHeight="1">
      <c r="A126" s="39"/>
      <c r="B126" s="40"/>
      <c r="C126" s="219" t="s">
        <v>169</v>
      </c>
      <c r="D126" s="219" t="s">
        <v>157</v>
      </c>
      <c r="E126" s="220" t="s">
        <v>1586</v>
      </c>
      <c r="F126" s="221" t="s">
        <v>1587</v>
      </c>
      <c r="G126" s="222" t="s">
        <v>1265</v>
      </c>
      <c r="H126" s="223">
        <v>3</v>
      </c>
      <c r="I126" s="224"/>
      <c r="J126" s="225">
        <f>ROUND(I126*H126,2)</f>
        <v>0</v>
      </c>
      <c r="K126" s="221" t="s">
        <v>1</v>
      </c>
      <c r="L126" s="45"/>
      <c r="M126" s="226" t="s">
        <v>1</v>
      </c>
      <c r="N126" s="227" t="s">
        <v>38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162</v>
      </c>
      <c r="AT126" s="230" t="s">
        <v>157</v>
      </c>
      <c r="AU126" s="230" t="s">
        <v>81</v>
      </c>
      <c r="AY126" s="18" t="s">
        <v>155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81</v>
      </c>
      <c r="BK126" s="231">
        <f>ROUND(I126*H126,2)</f>
        <v>0</v>
      </c>
      <c r="BL126" s="18" t="s">
        <v>162</v>
      </c>
      <c r="BM126" s="230" t="s">
        <v>172</v>
      </c>
    </row>
    <row r="127" s="12" customFormat="1" ht="25.92" customHeight="1">
      <c r="A127" s="12"/>
      <c r="B127" s="203"/>
      <c r="C127" s="204"/>
      <c r="D127" s="205" t="s">
        <v>72</v>
      </c>
      <c r="E127" s="206" t="s">
        <v>1491</v>
      </c>
      <c r="F127" s="206" t="s">
        <v>1492</v>
      </c>
      <c r="G127" s="204"/>
      <c r="H127" s="204"/>
      <c r="I127" s="207"/>
      <c r="J127" s="208">
        <f>BK127</f>
        <v>0</v>
      </c>
      <c r="K127" s="204"/>
      <c r="L127" s="209"/>
      <c r="M127" s="210"/>
      <c r="N127" s="211"/>
      <c r="O127" s="211"/>
      <c r="P127" s="212">
        <f>SUM(P128:P129)</f>
        <v>0</v>
      </c>
      <c r="Q127" s="211"/>
      <c r="R127" s="212">
        <f>SUM(R128:R129)</f>
        <v>0</v>
      </c>
      <c r="S127" s="211"/>
      <c r="T127" s="213">
        <f>SUM(T128:T129)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81</v>
      </c>
      <c r="AT127" s="215" t="s">
        <v>72</v>
      </c>
      <c r="AU127" s="215" t="s">
        <v>73</v>
      </c>
      <c r="AY127" s="214" t="s">
        <v>155</v>
      </c>
      <c r="BK127" s="216">
        <f>SUM(BK128:BK129)</f>
        <v>0</v>
      </c>
    </row>
    <row r="128" s="2" customFormat="1" ht="16.5" customHeight="1">
      <c r="A128" s="39"/>
      <c r="B128" s="40"/>
      <c r="C128" s="219" t="s">
        <v>162</v>
      </c>
      <c r="D128" s="219" t="s">
        <v>157</v>
      </c>
      <c r="E128" s="220" t="s">
        <v>1588</v>
      </c>
      <c r="F128" s="221" t="s">
        <v>1589</v>
      </c>
      <c r="G128" s="222" t="s">
        <v>1265</v>
      </c>
      <c r="H128" s="223">
        <v>12</v>
      </c>
      <c r="I128" s="224"/>
      <c r="J128" s="225">
        <f>ROUND(I128*H128,2)</f>
        <v>0</v>
      </c>
      <c r="K128" s="221" t="s">
        <v>1</v>
      </c>
      <c r="L128" s="45"/>
      <c r="M128" s="226" t="s">
        <v>1</v>
      </c>
      <c r="N128" s="227" t="s">
        <v>38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162</v>
      </c>
      <c r="AT128" s="230" t="s">
        <v>157</v>
      </c>
      <c r="AU128" s="230" t="s">
        <v>81</v>
      </c>
      <c r="AY128" s="18" t="s">
        <v>155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81</v>
      </c>
      <c r="BK128" s="231">
        <f>ROUND(I128*H128,2)</f>
        <v>0</v>
      </c>
      <c r="BL128" s="18" t="s">
        <v>162</v>
      </c>
      <c r="BM128" s="230" t="s">
        <v>175</v>
      </c>
    </row>
    <row r="129" s="2" customFormat="1" ht="16.5" customHeight="1">
      <c r="A129" s="39"/>
      <c r="B129" s="40"/>
      <c r="C129" s="219" t="s">
        <v>177</v>
      </c>
      <c r="D129" s="219" t="s">
        <v>157</v>
      </c>
      <c r="E129" s="220" t="s">
        <v>1495</v>
      </c>
      <c r="F129" s="221" t="s">
        <v>1496</v>
      </c>
      <c r="G129" s="222" t="s">
        <v>1265</v>
      </c>
      <c r="H129" s="223">
        <v>100</v>
      </c>
      <c r="I129" s="224"/>
      <c r="J129" s="225">
        <f>ROUND(I129*H129,2)</f>
        <v>0</v>
      </c>
      <c r="K129" s="221" t="s">
        <v>1</v>
      </c>
      <c r="L129" s="45"/>
      <c r="M129" s="226" t="s">
        <v>1</v>
      </c>
      <c r="N129" s="227" t="s">
        <v>38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162</v>
      </c>
      <c r="AT129" s="230" t="s">
        <v>157</v>
      </c>
      <c r="AU129" s="230" t="s">
        <v>81</v>
      </c>
      <c r="AY129" s="18" t="s">
        <v>155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81</v>
      </c>
      <c r="BK129" s="231">
        <f>ROUND(I129*H129,2)</f>
        <v>0</v>
      </c>
      <c r="BL129" s="18" t="s">
        <v>162</v>
      </c>
      <c r="BM129" s="230" t="s">
        <v>180</v>
      </c>
    </row>
    <row r="130" s="12" customFormat="1" ht="25.92" customHeight="1">
      <c r="A130" s="12"/>
      <c r="B130" s="203"/>
      <c r="C130" s="204"/>
      <c r="D130" s="205" t="s">
        <v>72</v>
      </c>
      <c r="E130" s="206" t="s">
        <v>1501</v>
      </c>
      <c r="F130" s="206" t="s">
        <v>1502</v>
      </c>
      <c r="G130" s="204"/>
      <c r="H130" s="204"/>
      <c r="I130" s="207"/>
      <c r="J130" s="208">
        <f>BK130</f>
        <v>0</v>
      </c>
      <c r="K130" s="204"/>
      <c r="L130" s="209"/>
      <c r="M130" s="210"/>
      <c r="N130" s="211"/>
      <c r="O130" s="211"/>
      <c r="P130" s="212">
        <f>P131</f>
        <v>0</v>
      </c>
      <c r="Q130" s="211"/>
      <c r="R130" s="212">
        <f>R131</f>
        <v>0</v>
      </c>
      <c r="S130" s="211"/>
      <c r="T130" s="213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81</v>
      </c>
      <c r="AT130" s="215" t="s">
        <v>72</v>
      </c>
      <c r="AU130" s="215" t="s">
        <v>73</v>
      </c>
      <c r="AY130" s="214" t="s">
        <v>155</v>
      </c>
      <c r="BK130" s="216">
        <f>BK131</f>
        <v>0</v>
      </c>
    </row>
    <row r="131" s="2" customFormat="1" ht="16.5" customHeight="1">
      <c r="A131" s="39"/>
      <c r="B131" s="40"/>
      <c r="C131" s="219" t="s">
        <v>172</v>
      </c>
      <c r="D131" s="219" t="s">
        <v>157</v>
      </c>
      <c r="E131" s="220" t="s">
        <v>1590</v>
      </c>
      <c r="F131" s="221" t="s">
        <v>1591</v>
      </c>
      <c r="G131" s="222" t="s">
        <v>354</v>
      </c>
      <c r="H131" s="223">
        <v>40</v>
      </c>
      <c r="I131" s="224"/>
      <c r="J131" s="225">
        <f>ROUND(I131*H131,2)</f>
        <v>0</v>
      </c>
      <c r="K131" s="221" t="s">
        <v>1</v>
      </c>
      <c r="L131" s="45"/>
      <c r="M131" s="226" t="s">
        <v>1</v>
      </c>
      <c r="N131" s="227" t="s">
        <v>38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162</v>
      </c>
      <c r="AT131" s="230" t="s">
        <v>157</v>
      </c>
      <c r="AU131" s="230" t="s">
        <v>81</v>
      </c>
      <c r="AY131" s="18" t="s">
        <v>155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81</v>
      </c>
      <c r="BK131" s="231">
        <f>ROUND(I131*H131,2)</f>
        <v>0</v>
      </c>
      <c r="BL131" s="18" t="s">
        <v>162</v>
      </c>
      <c r="BM131" s="230" t="s">
        <v>186</v>
      </c>
    </row>
    <row r="132" s="12" customFormat="1" ht="25.92" customHeight="1">
      <c r="A132" s="12"/>
      <c r="B132" s="203"/>
      <c r="C132" s="204"/>
      <c r="D132" s="205" t="s">
        <v>72</v>
      </c>
      <c r="E132" s="206" t="s">
        <v>1515</v>
      </c>
      <c r="F132" s="206" t="s">
        <v>1573</v>
      </c>
      <c r="G132" s="204"/>
      <c r="H132" s="204"/>
      <c r="I132" s="207"/>
      <c r="J132" s="208">
        <f>BK132</f>
        <v>0</v>
      </c>
      <c r="K132" s="204"/>
      <c r="L132" s="209"/>
      <c r="M132" s="210"/>
      <c r="N132" s="211"/>
      <c r="O132" s="211"/>
      <c r="P132" s="212">
        <f>SUM(P133:P136)</f>
        <v>0</v>
      </c>
      <c r="Q132" s="211"/>
      <c r="R132" s="212">
        <f>SUM(R133:R136)</f>
        <v>0</v>
      </c>
      <c r="S132" s="211"/>
      <c r="T132" s="213">
        <f>SUM(T133:T136)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4" t="s">
        <v>81</v>
      </c>
      <c r="AT132" s="215" t="s">
        <v>72</v>
      </c>
      <c r="AU132" s="215" t="s">
        <v>73</v>
      </c>
      <c r="AY132" s="214" t="s">
        <v>155</v>
      </c>
      <c r="BK132" s="216">
        <f>SUM(BK133:BK136)</f>
        <v>0</v>
      </c>
    </row>
    <row r="133" s="2" customFormat="1" ht="16.5" customHeight="1">
      <c r="A133" s="39"/>
      <c r="B133" s="40"/>
      <c r="C133" s="219" t="s">
        <v>193</v>
      </c>
      <c r="D133" s="219" t="s">
        <v>157</v>
      </c>
      <c r="E133" s="220" t="s">
        <v>1592</v>
      </c>
      <c r="F133" s="221" t="s">
        <v>1593</v>
      </c>
      <c r="G133" s="222" t="s">
        <v>1265</v>
      </c>
      <c r="H133" s="223">
        <v>9</v>
      </c>
      <c r="I133" s="224"/>
      <c r="J133" s="225">
        <f>ROUND(I133*H133,2)</f>
        <v>0</v>
      </c>
      <c r="K133" s="221" t="s">
        <v>1</v>
      </c>
      <c r="L133" s="45"/>
      <c r="M133" s="226" t="s">
        <v>1</v>
      </c>
      <c r="N133" s="227" t="s">
        <v>38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162</v>
      </c>
      <c r="AT133" s="230" t="s">
        <v>157</v>
      </c>
      <c r="AU133" s="230" t="s">
        <v>81</v>
      </c>
      <c r="AY133" s="18" t="s">
        <v>155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81</v>
      </c>
      <c r="BK133" s="231">
        <f>ROUND(I133*H133,2)</f>
        <v>0</v>
      </c>
      <c r="BL133" s="18" t="s">
        <v>162</v>
      </c>
      <c r="BM133" s="230" t="s">
        <v>196</v>
      </c>
    </row>
    <row r="134" s="2" customFormat="1" ht="21.75" customHeight="1">
      <c r="A134" s="39"/>
      <c r="B134" s="40"/>
      <c r="C134" s="219" t="s">
        <v>175</v>
      </c>
      <c r="D134" s="219" t="s">
        <v>157</v>
      </c>
      <c r="E134" s="220" t="s">
        <v>1594</v>
      </c>
      <c r="F134" s="221" t="s">
        <v>1595</v>
      </c>
      <c r="G134" s="222" t="s">
        <v>160</v>
      </c>
      <c r="H134" s="223">
        <v>45</v>
      </c>
      <c r="I134" s="224"/>
      <c r="J134" s="225">
        <f>ROUND(I134*H134,2)</f>
        <v>0</v>
      </c>
      <c r="K134" s="221" t="s">
        <v>1</v>
      </c>
      <c r="L134" s="45"/>
      <c r="M134" s="226" t="s">
        <v>1</v>
      </c>
      <c r="N134" s="227" t="s">
        <v>38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162</v>
      </c>
      <c r="AT134" s="230" t="s">
        <v>157</v>
      </c>
      <c r="AU134" s="230" t="s">
        <v>81</v>
      </c>
      <c r="AY134" s="18" t="s">
        <v>155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81</v>
      </c>
      <c r="BK134" s="231">
        <f>ROUND(I134*H134,2)</f>
        <v>0</v>
      </c>
      <c r="BL134" s="18" t="s">
        <v>162</v>
      </c>
      <c r="BM134" s="230" t="s">
        <v>200</v>
      </c>
    </row>
    <row r="135" s="2" customFormat="1" ht="16.5" customHeight="1">
      <c r="A135" s="39"/>
      <c r="B135" s="40"/>
      <c r="C135" s="219" t="s">
        <v>203</v>
      </c>
      <c r="D135" s="219" t="s">
        <v>157</v>
      </c>
      <c r="E135" s="220" t="s">
        <v>1580</v>
      </c>
      <c r="F135" s="221" t="s">
        <v>1581</v>
      </c>
      <c r="G135" s="222" t="s">
        <v>884</v>
      </c>
      <c r="H135" s="223">
        <v>15</v>
      </c>
      <c r="I135" s="224"/>
      <c r="J135" s="225">
        <f>ROUND(I135*H135,2)</f>
        <v>0</v>
      </c>
      <c r="K135" s="221" t="s">
        <v>1</v>
      </c>
      <c r="L135" s="45"/>
      <c r="M135" s="226" t="s">
        <v>1</v>
      </c>
      <c r="N135" s="227" t="s">
        <v>38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162</v>
      </c>
      <c r="AT135" s="230" t="s">
        <v>157</v>
      </c>
      <c r="AU135" s="230" t="s">
        <v>81</v>
      </c>
      <c r="AY135" s="18" t="s">
        <v>155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81</v>
      </c>
      <c r="BK135" s="231">
        <f>ROUND(I135*H135,2)</f>
        <v>0</v>
      </c>
      <c r="BL135" s="18" t="s">
        <v>162</v>
      </c>
      <c r="BM135" s="230" t="s">
        <v>206</v>
      </c>
    </row>
    <row r="136" s="2" customFormat="1" ht="16.5" customHeight="1">
      <c r="A136" s="39"/>
      <c r="B136" s="40"/>
      <c r="C136" s="219" t="s">
        <v>180</v>
      </c>
      <c r="D136" s="219" t="s">
        <v>157</v>
      </c>
      <c r="E136" s="220" t="s">
        <v>1582</v>
      </c>
      <c r="F136" s="221" t="s">
        <v>1583</v>
      </c>
      <c r="G136" s="222" t="s">
        <v>658</v>
      </c>
      <c r="H136" s="223">
        <v>0.10000000000000001</v>
      </c>
      <c r="I136" s="224"/>
      <c r="J136" s="225">
        <f>ROUND(I136*H136,2)</f>
        <v>0</v>
      </c>
      <c r="K136" s="221" t="s">
        <v>1</v>
      </c>
      <c r="L136" s="45"/>
      <c r="M136" s="293" t="s">
        <v>1</v>
      </c>
      <c r="N136" s="294" t="s">
        <v>38</v>
      </c>
      <c r="O136" s="295"/>
      <c r="P136" s="296">
        <f>O136*H136</f>
        <v>0</v>
      </c>
      <c r="Q136" s="296">
        <v>0</v>
      </c>
      <c r="R136" s="296">
        <f>Q136*H136</f>
        <v>0</v>
      </c>
      <c r="S136" s="296">
        <v>0</v>
      </c>
      <c r="T136" s="29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162</v>
      </c>
      <c r="AT136" s="230" t="s">
        <v>157</v>
      </c>
      <c r="AU136" s="230" t="s">
        <v>81</v>
      </c>
      <c r="AY136" s="18" t="s">
        <v>155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81</v>
      </c>
      <c r="BK136" s="231">
        <f>ROUND(I136*H136,2)</f>
        <v>0</v>
      </c>
      <c r="BL136" s="18" t="s">
        <v>162</v>
      </c>
      <c r="BM136" s="230" t="s">
        <v>212</v>
      </c>
    </row>
    <row r="137" s="2" customFormat="1" ht="6.96" customHeight="1">
      <c r="A137" s="39"/>
      <c r="B137" s="67"/>
      <c r="C137" s="68"/>
      <c r="D137" s="68"/>
      <c r="E137" s="68"/>
      <c r="F137" s="68"/>
      <c r="G137" s="68"/>
      <c r="H137" s="68"/>
      <c r="I137" s="68"/>
      <c r="J137" s="68"/>
      <c r="K137" s="68"/>
      <c r="L137" s="45"/>
      <c r="M137" s="39"/>
      <c r="O137" s="39"/>
      <c r="P137" s="39"/>
      <c r="Q137" s="39"/>
      <c r="R137" s="39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</sheetData>
  <sheetProtection sheet="1" autoFilter="0" formatColumns="0" formatRows="0" objects="1" scenarios="1" spinCount="100000" saltValue="acM1OfZqf8E9Aw0CSEaNnAEFa3tM4BN04zXLuNCrQ0ZBh6cuz7vI4TAEBfS247RZ/DAXTofumwG6Wwm77RD2qw==" hashValue="Y4KVJ1Ysdwpan5DOwnnBWuqkPVOZ6PZv/7Cv6CW6le7V2FW0LiJE82HNljyPg7RBvOiUv/Byy0io9lGYpjkApg==" algorithmName="SHA-512" password="CC35"/>
  <autoFilter ref="C120:K136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s="1" customFormat="1" ht="24.96" customHeight="1">
      <c r="B4" s="21"/>
      <c r="D4" s="139" t="s">
        <v>114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Snížení energetické náročnost budovy školy gymnázia SOŠ a VOŠ,Nový Bydžov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1596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25. 3. 2022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ROUND(J118,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ROUND((SUM(BE118:BE137)),  2)</f>
        <v>0</v>
      </c>
      <c r="G33" s="39"/>
      <c r="H33" s="39"/>
      <c r="I33" s="156">
        <v>0.20999999999999999</v>
      </c>
      <c r="J33" s="155">
        <f>ROUND(((SUM(BE118:BE137))*I33),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ROUND((SUM(BF118:BF137)),  2)</f>
        <v>0</v>
      </c>
      <c r="G34" s="39"/>
      <c r="H34" s="39"/>
      <c r="I34" s="156">
        <v>0.14999999999999999</v>
      </c>
      <c r="J34" s="155">
        <f>ROUND(((SUM(BF118:BF137))*I34),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ROUND((SUM(BG118:BG137)),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ROUND((SUM(BH118:BH137)),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ROUND((SUM(BI118:BI137)),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Snížení energetické náročnost budovy školy gymnázia SOŠ a VOŠ,Nový Bydžov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07 - žaluzie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25. 3. 2022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118</v>
      </c>
      <c r="D94" s="177"/>
      <c r="E94" s="177"/>
      <c r="F94" s="177"/>
      <c r="G94" s="177"/>
      <c r="H94" s="177"/>
      <c r="I94" s="177"/>
      <c r="J94" s="178" t="s">
        <v>119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120</v>
      </c>
      <c r="D96" s="41"/>
      <c r="E96" s="41"/>
      <c r="F96" s="41"/>
      <c r="G96" s="41"/>
      <c r="H96" s="41"/>
      <c r="I96" s="41"/>
      <c r="J96" s="111">
        <f>J118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121</v>
      </c>
    </row>
    <row r="97" s="9" customFormat="1" ht="24.96" customHeight="1">
      <c r="A97" s="9"/>
      <c r="B97" s="180"/>
      <c r="C97" s="181"/>
      <c r="D97" s="182" t="s">
        <v>130</v>
      </c>
      <c r="E97" s="183"/>
      <c r="F97" s="183"/>
      <c r="G97" s="183"/>
      <c r="H97" s="183"/>
      <c r="I97" s="183"/>
      <c r="J97" s="184">
        <f>J119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1597</v>
      </c>
      <c r="E98" s="189"/>
      <c r="F98" s="189"/>
      <c r="G98" s="189"/>
      <c r="H98" s="189"/>
      <c r="I98" s="189"/>
      <c r="J98" s="190">
        <f>J120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4" t="s">
        <v>140</v>
      </c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3" t="s">
        <v>16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6.25" customHeight="1">
      <c r="A108" s="39"/>
      <c r="B108" s="40"/>
      <c r="C108" s="41"/>
      <c r="D108" s="41"/>
      <c r="E108" s="175" t="str">
        <f>E7</f>
        <v>Snížení energetické náročnost budovy školy gymnázia SOŠ a VOŠ,Nový Bydžov</v>
      </c>
      <c r="F108" s="33"/>
      <c r="G108" s="33"/>
      <c r="H108" s="33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115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77" t="str">
        <f>E9</f>
        <v>07 - žaluzie</v>
      </c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20</v>
      </c>
      <c r="D112" s="41"/>
      <c r="E112" s="41"/>
      <c r="F112" s="28" t="str">
        <f>F12</f>
        <v xml:space="preserve"> </v>
      </c>
      <c r="G112" s="41"/>
      <c r="H112" s="41"/>
      <c r="I112" s="33" t="s">
        <v>22</v>
      </c>
      <c r="J112" s="80" t="str">
        <f>IF(J12="","",J12)</f>
        <v>25. 3. 2022</v>
      </c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24</v>
      </c>
      <c r="D114" s="41"/>
      <c r="E114" s="41"/>
      <c r="F114" s="28" t="str">
        <f>E15</f>
        <v xml:space="preserve"> </v>
      </c>
      <c r="G114" s="41"/>
      <c r="H114" s="41"/>
      <c r="I114" s="33" t="s">
        <v>29</v>
      </c>
      <c r="J114" s="37" t="str">
        <f>E21</f>
        <v xml:space="preserve"> 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27</v>
      </c>
      <c r="D115" s="41"/>
      <c r="E115" s="41"/>
      <c r="F115" s="28" t="str">
        <f>IF(E18="","",E18)</f>
        <v>Vyplň údaj</v>
      </c>
      <c r="G115" s="41"/>
      <c r="H115" s="41"/>
      <c r="I115" s="33" t="s">
        <v>31</v>
      </c>
      <c r="J115" s="37" t="str">
        <f>E24</f>
        <v xml:space="preserve"> 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0.32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1" customFormat="1" ht="29.28" customHeight="1">
      <c r="A117" s="192"/>
      <c r="B117" s="193"/>
      <c r="C117" s="194" t="s">
        <v>141</v>
      </c>
      <c r="D117" s="195" t="s">
        <v>58</v>
      </c>
      <c r="E117" s="195" t="s">
        <v>54</v>
      </c>
      <c r="F117" s="195" t="s">
        <v>55</v>
      </c>
      <c r="G117" s="195" t="s">
        <v>142</v>
      </c>
      <c r="H117" s="195" t="s">
        <v>143</v>
      </c>
      <c r="I117" s="195" t="s">
        <v>144</v>
      </c>
      <c r="J117" s="195" t="s">
        <v>119</v>
      </c>
      <c r="K117" s="196" t="s">
        <v>145</v>
      </c>
      <c r="L117" s="197"/>
      <c r="M117" s="101" t="s">
        <v>1</v>
      </c>
      <c r="N117" s="102" t="s">
        <v>37</v>
      </c>
      <c r="O117" s="102" t="s">
        <v>146</v>
      </c>
      <c r="P117" s="102" t="s">
        <v>147</v>
      </c>
      <c r="Q117" s="102" t="s">
        <v>148</v>
      </c>
      <c r="R117" s="102" t="s">
        <v>149</v>
      </c>
      <c r="S117" s="102" t="s">
        <v>150</v>
      </c>
      <c r="T117" s="103" t="s">
        <v>151</v>
      </c>
      <c r="U117" s="192"/>
      <c r="V117" s="192"/>
      <c r="W117" s="192"/>
      <c r="X117" s="192"/>
      <c r="Y117" s="192"/>
      <c r="Z117" s="192"/>
      <c r="AA117" s="192"/>
      <c r="AB117" s="192"/>
      <c r="AC117" s="192"/>
      <c r="AD117" s="192"/>
      <c r="AE117" s="192"/>
    </row>
    <row r="118" s="2" customFormat="1" ht="22.8" customHeight="1">
      <c r="A118" s="39"/>
      <c r="B118" s="40"/>
      <c r="C118" s="108" t="s">
        <v>152</v>
      </c>
      <c r="D118" s="41"/>
      <c r="E118" s="41"/>
      <c r="F118" s="41"/>
      <c r="G118" s="41"/>
      <c r="H118" s="41"/>
      <c r="I118" s="41"/>
      <c r="J118" s="198">
        <f>BK118</f>
        <v>0</v>
      </c>
      <c r="K118" s="41"/>
      <c r="L118" s="45"/>
      <c r="M118" s="104"/>
      <c r="N118" s="199"/>
      <c r="O118" s="105"/>
      <c r="P118" s="200">
        <f>P119</f>
        <v>0</v>
      </c>
      <c r="Q118" s="105"/>
      <c r="R118" s="200">
        <f>R119</f>
        <v>0.014669999999999999</v>
      </c>
      <c r="S118" s="105"/>
      <c r="T118" s="201">
        <f>T119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72</v>
      </c>
      <c r="AU118" s="18" t="s">
        <v>121</v>
      </c>
      <c r="BK118" s="202">
        <f>BK119</f>
        <v>0</v>
      </c>
    </row>
    <row r="119" s="12" customFormat="1" ht="25.92" customHeight="1">
      <c r="A119" s="12"/>
      <c r="B119" s="203"/>
      <c r="C119" s="204"/>
      <c r="D119" s="205" t="s">
        <v>72</v>
      </c>
      <c r="E119" s="206" t="s">
        <v>677</v>
      </c>
      <c r="F119" s="206" t="s">
        <v>678</v>
      </c>
      <c r="G119" s="204"/>
      <c r="H119" s="204"/>
      <c r="I119" s="207"/>
      <c r="J119" s="208">
        <f>BK119</f>
        <v>0</v>
      </c>
      <c r="K119" s="204"/>
      <c r="L119" s="209"/>
      <c r="M119" s="210"/>
      <c r="N119" s="211"/>
      <c r="O119" s="211"/>
      <c r="P119" s="212">
        <f>P120</f>
        <v>0</v>
      </c>
      <c r="Q119" s="211"/>
      <c r="R119" s="212">
        <f>R120</f>
        <v>0.014669999999999999</v>
      </c>
      <c r="S119" s="211"/>
      <c r="T119" s="213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4" t="s">
        <v>83</v>
      </c>
      <c r="AT119" s="215" t="s">
        <v>72</v>
      </c>
      <c r="AU119" s="215" t="s">
        <v>73</v>
      </c>
      <c r="AY119" s="214" t="s">
        <v>155</v>
      </c>
      <c r="BK119" s="216">
        <f>BK120</f>
        <v>0</v>
      </c>
    </row>
    <row r="120" s="12" customFormat="1" ht="22.8" customHeight="1">
      <c r="A120" s="12"/>
      <c r="B120" s="203"/>
      <c r="C120" s="204"/>
      <c r="D120" s="205" t="s">
        <v>72</v>
      </c>
      <c r="E120" s="217" t="s">
        <v>1598</v>
      </c>
      <c r="F120" s="217" t="s">
        <v>1599</v>
      </c>
      <c r="G120" s="204"/>
      <c r="H120" s="204"/>
      <c r="I120" s="207"/>
      <c r="J120" s="218">
        <f>BK120</f>
        <v>0</v>
      </c>
      <c r="K120" s="204"/>
      <c r="L120" s="209"/>
      <c r="M120" s="210"/>
      <c r="N120" s="211"/>
      <c r="O120" s="211"/>
      <c r="P120" s="212">
        <f>SUM(P121:P137)</f>
        <v>0</v>
      </c>
      <c r="Q120" s="211"/>
      <c r="R120" s="212">
        <f>SUM(R121:R137)</f>
        <v>0.014669999999999999</v>
      </c>
      <c r="S120" s="211"/>
      <c r="T120" s="213">
        <f>SUM(T121:T137)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83</v>
      </c>
      <c r="AT120" s="215" t="s">
        <v>72</v>
      </c>
      <c r="AU120" s="215" t="s">
        <v>81</v>
      </c>
      <c r="AY120" s="214" t="s">
        <v>155</v>
      </c>
      <c r="BK120" s="216">
        <f>SUM(BK121:BK137)</f>
        <v>0</v>
      </c>
    </row>
    <row r="121" s="2" customFormat="1" ht="37.8" customHeight="1">
      <c r="A121" s="39"/>
      <c r="B121" s="40"/>
      <c r="C121" s="219" t="s">
        <v>81</v>
      </c>
      <c r="D121" s="219" t="s">
        <v>157</v>
      </c>
      <c r="E121" s="220" t="s">
        <v>1600</v>
      </c>
      <c r="F121" s="221" t="s">
        <v>1601</v>
      </c>
      <c r="G121" s="222" t="s">
        <v>184</v>
      </c>
      <c r="H121" s="223">
        <v>9</v>
      </c>
      <c r="I121" s="224"/>
      <c r="J121" s="225">
        <f>ROUND(I121*H121,2)</f>
        <v>0</v>
      </c>
      <c r="K121" s="221" t="s">
        <v>161</v>
      </c>
      <c r="L121" s="45"/>
      <c r="M121" s="226" t="s">
        <v>1</v>
      </c>
      <c r="N121" s="227" t="s">
        <v>38</v>
      </c>
      <c r="O121" s="92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0" t="s">
        <v>200</v>
      </c>
      <c r="AT121" s="230" t="s">
        <v>157</v>
      </c>
      <c r="AU121" s="230" t="s">
        <v>83</v>
      </c>
      <c r="AY121" s="18" t="s">
        <v>155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8" t="s">
        <v>81</v>
      </c>
      <c r="BK121" s="231">
        <f>ROUND(I121*H121,2)</f>
        <v>0</v>
      </c>
      <c r="BL121" s="18" t="s">
        <v>200</v>
      </c>
      <c r="BM121" s="230" t="s">
        <v>83</v>
      </c>
    </row>
    <row r="122" s="14" customFormat="1">
      <c r="A122" s="14"/>
      <c r="B122" s="243"/>
      <c r="C122" s="244"/>
      <c r="D122" s="234" t="s">
        <v>163</v>
      </c>
      <c r="E122" s="245" t="s">
        <v>1</v>
      </c>
      <c r="F122" s="246" t="s">
        <v>1602</v>
      </c>
      <c r="G122" s="244"/>
      <c r="H122" s="247">
        <v>9</v>
      </c>
      <c r="I122" s="248"/>
      <c r="J122" s="244"/>
      <c r="K122" s="244"/>
      <c r="L122" s="249"/>
      <c r="M122" s="250"/>
      <c r="N122" s="251"/>
      <c r="O122" s="251"/>
      <c r="P122" s="251"/>
      <c r="Q122" s="251"/>
      <c r="R122" s="251"/>
      <c r="S122" s="251"/>
      <c r="T122" s="252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3" t="s">
        <v>163</v>
      </c>
      <c r="AU122" s="253" t="s">
        <v>83</v>
      </c>
      <c r="AV122" s="14" t="s">
        <v>83</v>
      </c>
      <c r="AW122" s="14" t="s">
        <v>30</v>
      </c>
      <c r="AX122" s="14" t="s">
        <v>73</v>
      </c>
      <c r="AY122" s="253" t="s">
        <v>155</v>
      </c>
    </row>
    <row r="123" s="15" customFormat="1">
      <c r="A123" s="15"/>
      <c r="B123" s="254"/>
      <c r="C123" s="255"/>
      <c r="D123" s="234" t="s">
        <v>163</v>
      </c>
      <c r="E123" s="256" t="s">
        <v>1</v>
      </c>
      <c r="F123" s="257" t="s">
        <v>166</v>
      </c>
      <c r="G123" s="255"/>
      <c r="H123" s="258">
        <v>9</v>
      </c>
      <c r="I123" s="259"/>
      <c r="J123" s="255"/>
      <c r="K123" s="255"/>
      <c r="L123" s="260"/>
      <c r="M123" s="261"/>
      <c r="N123" s="262"/>
      <c r="O123" s="262"/>
      <c r="P123" s="262"/>
      <c r="Q123" s="262"/>
      <c r="R123" s="262"/>
      <c r="S123" s="262"/>
      <c r="T123" s="263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64" t="s">
        <v>163</v>
      </c>
      <c r="AU123" s="264" t="s">
        <v>83</v>
      </c>
      <c r="AV123" s="15" t="s">
        <v>162</v>
      </c>
      <c r="AW123" s="15" t="s">
        <v>30</v>
      </c>
      <c r="AX123" s="15" t="s">
        <v>81</v>
      </c>
      <c r="AY123" s="264" t="s">
        <v>155</v>
      </c>
    </row>
    <row r="124" s="2" customFormat="1" ht="24.15" customHeight="1">
      <c r="A124" s="39"/>
      <c r="B124" s="40"/>
      <c r="C124" s="265" t="s">
        <v>83</v>
      </c>
      <c r="D124" s="265" t="s">
        <v>234</v>
      </c>
      <c r="E124" s="266" t="s">
        <v>1603</v>
      </c>
      <c r="F124" s="267" t="s">
        <v>1604</v>
      </c>
      <c r="G124" s="268" t="s">
        <v>160</v>
      </c>
      <c r="H124" s="269">
        <v>22.68</v>
      </c>
      <c r="I124" s="270"/>
      <c r="J124" s="271">
        <f>ROUND(I124*H124,2)</f>
        <v>0</v>
      </c>
      <c r="K124" s="267" t="s">
        <v>185</v>
      </c>
      <c r="L124" s="272"/>
      <c r="M124" s="273" t="s">
        <v>1</v>
      </c>
      <c r="N124" s="274" t="s">
        <v>38</v>
      </c>
      <c r="O124" s="92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246</v>
      </c>
      <c r="AT124" s="230" t="s">
        <v>234</v>
      </c>
      <c r="AU124" s="230" t="s">
        <v>83</v>
      </c>
      <c r="AY124" s="18" t="s">
        <v>155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81</v>
      </c>
      <c r="BK124" s="231">
        <f>ROUND(I124*H124,2)</f>
        <v>0</v>
      </c>
      <c r="BL124" s="18" t="s">
        <v>200</v>
      </c>
      <c r="BM124" s="230" t="s">
        <v>162</v>
      </c>
    </row>
    <row r="125" s="14" customFormat="1">
      <c r="A125" s="14"/>
      <c r="B125" s="243"/>
      <c r="C125" s="244"/>
      <c r="D125" s="234" t="s">
        <v>163</v>
      </c>
      <c r="E125" s="245" t="s">
        <v>1</v>
      </c>
      <c r="F125" s="246" t="s">
        <v>1605</v>
      </c>
      <c r="G125" s="244"/>
      <c r="H125" s="247">
        <v>22.68</v>
      </c>
      <c r="I125" s="248"/>
      <c r="J125" s="244"/>
      <c r="K125" s="244"/>
      <c r="L125" s="249"/>
      <c r="M125" s="250"/>
      <c r="N125" s="251"/>
      <c r="O125" s="251"/>
      <c r="P125" s="251"/>
      <c r="Q125" s="251"/>
      <c r="R125" s="251"/>
      <c r="S125" s="251"/>
      <c r="T125" s="25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3" t="s">
        <v>163</v>
      </c>
      <c r="AU125" s="253" t="s">
        <v>83</v>
      </c>
      <c r="AV125" s="14" t="s">
        <v>83</v>
      </c>
      <c r="AW125" s="14" t="s">
        <v>30</v>
      </c>
      <c r="AX125" s="14" t="s">
        <v>73</v>
      </c>
      <c r="AY125" s="253" t="s">
        <v>155</v>
      </c>
    </row>
    <row r="126" s="15" customFormat="1">
      <c r="A126" s="15"/>
      <c r="B126" s="254"/>
      <c r="C126" s="255"/>
      <c r="D126" s="234" t="s">
        <v>163</v>
      </c>
      <c r="E126" s="256" t="s">
        <v>1</v>
      </c>
      <c r="F126" s="257" t="s">
        <v>166</v>
      </c>
      <c r="G126" s="255"/>
      <c r="H126" s="258">
        <v>22.68</v>
      </c>
      <c r="I126" s="259"/>
      <c r="J126" s="255"/>
      <c r="K126" s="255"/>
      <c r="L126" s="260"/>
      <c r="M126" s="261"/>
      <c r="N126" s="262"/>
      <c r="O126" s="262"/>
      <c r="P126" s="262"/>
      <c r="Q126" s="262"/>
      <c r="R126" s="262"/>
      <c r="S126" s="262"/>
      <c r="T126" s="263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4" t="s">
        <v>163</v>
      </c>
      <c r="AU126" s="264" t="s">
        <v>83</v>
      </c>
      <c r="AV126" s="15" t="s">
        <v>162</v>
      </c>
      <c r="AW126" s="15" t="s">
        <v>30</v>
      </c>
      <c r="AX126" s="15" t="s">
        <v>81</v>
      </c>
      <c r="AY126" s="264" t="s">
        <v>155</v>
      </c>
    </row>
    <row r="127" s="2" customFormat="1" ht="21.75" customHeight="1">
      <c r="A127" s="39"/>
      <c r="B127" s="40"/>
      <c r="C127" s="219" t="s">
        <v>169</v>
      </c>
      <c r="D127" s="219" t="s">
        <v>157</v>
      </c>
      <c r="E127" s="220" t="s">
        <v>1606</v>
      </c>
      <c r="F127" s="221" t="s">
        <v>1607</v>
      </c>
      <c r="G127" s="222" t="s">
        <v>184</v>
      </c>
      <c r="H127" s="223">
        <v>9</v>
      </c>
      <c r="I127" s="224"/>
      <c r="J127" s="225">
        <f>ROUND(I127*H127,2)</f>
        <v>0</v>
      </c>
      <c r="K127" s="221" t="s">
        <v>161</v>
      </c>
      <c r="L127" s="45"/>
      <c r="M127" s="226" t="s">
        <v>1</v>
      </c>
      <c r="N127" s="227" t="s">
        <v>38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200</v>
      </c>
      <c r="AT127" s="230" t="s">
        <v>157</v>
      </c>
      <c r="AU127" s="230" t="s">
        <v>83</v>
      </c>
      <c r="AY127" s="18" t="s">
        <v>155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81</v>
      </c>
      <c r="BK127" s="231">
        <f>ROUND(I127*H127,2)</f>
        <v>0</v>
      </c>
      <c r="BL127" s="18" t="s">
        <v>200</v>
      </c>
      <c r="BM127" s="230" t="s">
        <v>172</v>
      </c>
    </row>
    <row r="128" s="14" customFormat="1">
      <c r="A128" s="14"/>
      <c r="B128" s="243"/>
      <c r="C128" s="244"/>
      <c r="D128" s="234" t="s">
        <v>163</v>
      </c>
      <c r="E128" s="245" t="s">
        <v>1</v>
      </c>
      <c r="F128" s="246" t="s">
        <v>1602</v>
      </c>
      <c r="G128" s="244"/>
      <c r="H128" s="247">
        <v>9</v>
      </c>
      <c r="I128" s="248"/>
      <c r="J128" s="244"/>
      <c r="K128" s="244"/>
      <c r="L128" s="249"/>
      <c r="M128" s="250"/>
      <c r="N128" s="251"/>
      <c r="O128" s="251"/>
      <c r="P128" s="251"/>
      <c r="Q128" s="251"/>
      <c r="R128" s="251"/>
      <c r="S128" s="251"/>
      <c r="T128" s="25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3" t="s">
        <v>163</v>
      </c>
      <c r="AU128" s="253" t="s">
        <v>83</v>
      </c>
      <c r="AV128" s="14" t="s">
        <v>83</v>
      </c>
      <c r="AW128" s="14" t="s">
        <v>30</v>
      </c>
      <c r="AX128" s="14" t="s">
        <v>73</v>
      </c>
      <c r="AY128" s="253" t="s">
        <v>155</v>
      </c>
    </row>
    <row r="129" s="15" customFormat="1">
      <c r="A129" s="15"/>
      <c r="B129" s="254"/>
      <c r="C129" s="255"/>
      <c r="D129" s="234" t="s">
        <v>163</v>
      </c>
      <c r="E129" s="256" t="s">
        <v>1</v>
      </c>
      <c r="F129" s="257" t="s">
        <v>166</v>
      </c>
      <c r="G129" s="255"/>
      <c r="H129" s="258">
        <v>9</v>
      </c>
      <c r="I129" s="259"/>
      <c r="J129" s="255"/>
      <c r="K129" s="255"/>
      <c r="L129" s="260"/>
      <c r="M129" s="261"/>
      <c r="N129" s="262"/>
      <c r="O129" s="262"/>
      <c r="P129" s="262"/>
      <c r="Q129" s="262"/>
      <c r="R129" s="262"/>
      <c r="S129" s="262"/>
      <c r="T129" s="263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4" t="s">
        <v>163</v>
      </c>
      <c r="AU129" s="264" t="s">
        <v>83</v>
      </c>
      <c r="AV129" s="15" t="s">
        <v>162</v>
      </c>
      <c r="AW129" s="15" t="s">
        <v>30</v>
      </c>
      <c r="AX129" s="15" t="s">
        <v>81</v>
      </c>
      <c r="AY129" s="264" t="s">
        <v>155</v>
      </c>
    </row>
    <row r="130" s="2" customFormat="1" ht="33" customHeight="1">
      <c r="A130" s="39"/>
      <c r="B130" s="40"/>
      <c r="C130" s="265" t="s">
        <v>162</v>
      </c>
      <c r="D130" s="265" t="s">
        <v>234</v>
      </c>
      <c r="E130" s="266" t="s">
        <v>1608</v>
      </c>
      <c r="F130" s="267" t="s">
        <v>1609</v>
      </c>
      <c r="G130" s="268" t="s">
        <v>184</v>
      </c>
      <c r="H130" s="269">
        <v>9</v>
      </c>
      <c r="I130" s="270"/>
      <c r="J130" s="271">
        <f>ROUND(I130*H130,2)</f>
        <v>0</v>
      </c>
      <c r="K130" s="267" t="s">
        <v>161</v>
      </c>
      <c r="L130" s="272"/>
      <c r="M130" s="273" t="s">
        <v>1</v>
      </c>
      <c r="N130" s="274" t="s">
        <v>38</v>
      </c>
      <c r="O130" s="92"/>
      <c r="P130" s="228">
        <f>O130*H130</f>
        <v>0</v>
      </c>
      <c r="Q130" s="228">
        <v>0.001</v>
      </c>
      <c r="R130" s="228">
        <f>Q130*H130</f>
        <v>0.0090000000000000011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246</v>
      </c>
      <c r="AT130" s="230" t="s">
        <v>234</v>
      </c>
      <c r="AU130" s="230" t="s">
        <v>83</v>
      </c>
      <c r="AY130" s="18" t="s">
        <v>155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81</v>
      </c>
      <c r="BK130" s="231">
        <f>ROUND(I130*H130,2)</f>
        <v>0</v>
      </c>
      <c r="BL130" s="18" t="s">
        <v>200</v>
      </c>
      <c r="BM130" s="230" t="s">
        <v>175</v>
      </c>
    </row>
    <row r="131" s="2" customFormat="1" ht="24.15" customHeight="1">
      <c r="A131" s="39"/>
      <c r="B131" s="40"/>
      <c r="C131" s="219" t="s">
        <v>177</v>
      </c>
      <c r="D131" s="219" t="s">
        <v>157</v>
      </c>
      <c r="E131" s="220" t="s">
        <v>1610</v>
      </c>
      <c r="F131" s="221" t="s">
        <v>1611</v>
      </c>
      <c r="G131" s="222" t="s">
        <v>184</v>
      </c>
      <c r="H131" s="223">
        <v>18</v>
      </c>
      <c r="I131" s="224"/>
      <c r="J131" s="225">
        <f>ROUND(I131*H131,2)</f>
        <v>0</v>
      </c>
      <c r="K131" s="221" t="s">
        <v>161</v>
      </c>
      <c r="L131" s="45"/>
      <c r="M131" s="226" t="s">
        <v>1</v>
      </c>
      <c r="N131" s="227" t="s">
        <v>38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200</v>
      </c>
      <c r="AT131" s="230" t="s">
        <v>157</v>
      </c>
      <c r="AU131" s="230" t="s">
        <v>83</v>
      </c>
      <c r="AY131" s="18" t="s">
        <v>155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81</v>
      </c>
      <c r="BK131" s="231">
        <f>ROUND(I131*H131,2)</f>
        <v>0</v>
      </c>
      <c r="BL131" s="18" t="s">
        <v>200</v>
      </c>
      <c r="BM131" s="230" t="s">
        <v>180</v>
      </c>
    </row>
    <row r="132" s="14" customFormat="1">
      <c r="A132" s="14"/>
      <c r="B132" s="243"/>
      <c r="C132" s="244"/>
      <c r="D132" s="234" t="s">
        <v>163</v>
      </c>
      <c r="E132" s="245" t="s">
        <v>1</v>
      </c>
      <c r="F132" s="246" t="s">
        <v>1612</v>
      </c>
      <c r="G132" s="244"/>
      <c r="H132" s="247">
        <v>18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3" t="s">
        <v>163</v>
      </c>
      <c r="AU132" s="253" t="s">
        <v>83</v>
      </c>
      <c r="AV132" s="14" t="s">
        <v>83</v>
      </c>
      <c r="AW132" s="14" t="s">
        <v>30</v>
      </c>
      <c r="AX132" s="14" t="s">
        <v>73</v>
      </c>
      <c r="AY132" s="253" t="s">
        <v>155</v>
      </c>
    </row>
    <row r="133" s="15" customFormat="1">
      <c r="A133" s="15"/>
      <c r="B133" s="254"/>
      <c r="C133" s="255"/>
      <c r="D133" s="234" t="s">
        <v>163</v>
      </c>
      <c r="E133" s="256" t="s">
        <v>1</v>
      </c>
      <c r="F133" s="257" t="s">
        <v>166</v>
      </c>
      <c r="G133" s="255"/>
      <c r="H133" s="258">
        <v>18</v>
      </c>
      <c r="I133" s="259"/>
      <c r="J133" s="255"/>
      <c r="K133" s="255"/>
      <c r="L133" s="260"/>
      <c r="M133" s="261"/>
      <c r="N133" s="262"/>
      <c r="O133" s="262"/>
      <c r="P133" s="262"/>
      <c r="Q133" s="262"/>
      <c r="R133" s="262"/>
      <c r="S133" s="262"/>
      <c r="T133" s="263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4" t="s">
        <v>163</v>
      </c>
      <c r="AU133" s="264" t="s">
        <v>83</v>
      </c>
      <c r="AV133" s="15" t="s">
        <v>162</v>
      </c>
      <c r="AW133" s="15" t="s">
        <v>30</v>
      </c>
      <c r="AX133" s="15" t="s">
        <v>81</v>
      </c>
      <c r="AY133" s="264" t="s">
        <v>155</v>
      </c>
    </row>
    <row r="134" s="2" customFormat="1" ht="24.15" customHeight="1">
      <c r="A134" s="39"/>
      <c r="B134" s="40"/>
      <c r="C134" s="265" t="s">
        <v>172</v>
      </c>
      <c r="D134" s="265" t="s">
        <v>234</v>
      </c>
      <c r="E134" s="266" t="s">
        <v>1613</v>
      </c>
      <c r="F134" s="267" t="s">
        <v>1614</v>
      </c>
      <c r="G134" s="268" t="s">
        <v>354</v>
      </c>
      <c r="H134" s="269">
        <v>37.799999999999997</v>
      </c>
      <c r="I134" s="270"/>
      <c r="J134" s="271">
        <f>ROUND(I134*H134,2)</f>
        <v>0</v>
      </c>
      <c r="K134" s="267" t="s">
        <v>161</v>
      </c>
      <c r="L134" s="272"/>
      <c r="M134" s="273" t="s">
        <v>1</v>
      </c>
      <c r="N134" s="274" t="s">
        <v>38</v>
      </c>
      <c r="O134" s="92"/>
      <c r="P134" s="228">
        <f>O134*H134</f>
        <v>0</v>
      </c>
      <c r="Q134" s="228">
        <v>0.00014999999999999999</v>
      </c>
      <c r="R134" s="228">
        <f>Q134*H134</f>
        <v>0.0056699999999999988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246</v>
      </c>
      <c r="AT134" s="230" t="s">
        <v>234</v>
      </c>
      <c r="AU134" s="230" t="s">
        <v>83</v>
      </c>
      <c r="AY134" s="18" t="s">
        <v>155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81</v>
      </c>
      <c r="BK134" s="231">
        <f>ROUND(I134*H134,2)</f>
        <v>0</v>
      </c>
      <c r="BL134" s="18" t="s">
        <v>200</v>
      </c>
      <c r="BM134" s="230" t="s">
        <v>186</v>
      </c>
    </row>
    <row r="135" s="14" customFormat="1">
      <c r="A135" s="14"/>
      <c r="B135" s="243"/>
      <c r="C135" s="244"/>
      <c r="D135" s="234" t="s">
        <v>163</v>
      </c>
      <c r="E135" s="245" t="s">
        <v>1</v>
      </c>
      <c r="F135" s="246" t="s">
        <v>1615</v>
      </c>
      <c r="G135" s="244"/>
      <c r="H135" s="247">
        <v>37.799999999999997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3" t="s">
        <v>163</v>
      </c>
      <c r="AU135" s="253" t="s">
        <v>83</v>
      </c>
      <c r="AV135" s="14" t="s">
        <v>83</v>
      </c>
      <c r="AW135" s="14" t="s">
        <v>30</v>
      </c>
      <c r="AX135" s="14" t="s">
        <v>73</v>
      </c>
      <c r="AY135" s="253" t="s">
        <v>155</v>
      </c>
    </row>
    <row r="136" s="15" customFormat="1">
      <c r="A136" s="15"/>
      <c r="B136" s="254"/>
      <c r="C136" s="255"/>
      <c r="D136" s="234" t="s">
        <v>163</v>
      </c>
      <c r="E136" s="256" t="s">
        <v>1</v>
      </c>
      <c r="F136" s="257" t="s">
        <v>166</v>
      </c>
      <c r="G136" s="255"/>
      <c r="H136" s="258">
        <v>37.799999999999997</v>
      </c>
      <c r="I136" s="259"/>
      <c r="J136" s="255"/>
      <c r="K136" s="255"/>
      <c r="L136" s="260"/>
      <c r="M136" s="261"/>
      <c r="N136" s="262"/>
      <c r="O136" s="262"/>
      <c r="P136" s="262"/>
      <c r="Q136" s="262"/>
      <c r="R136" s="262"/>
      <c r="S136" s="262"/>
      <c r="T136" s="263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4" t="s">
        <v>163</v>
      </c>
      <c r="AU136" s="264" t="s">
        <v>83</v>
      </c>
      <c r="AV136" s="15" t="s">
        <v>162</v>
      </c>
      <c r="AW136" s="15" t="s">
        <v>30</v>
      </c>
      <c r="AX136" s="15" t="s">
        <v>81</v>
      </c>
      <c r="AY136" s="264" t="s">
        <v>155</v>
      </c>
    </row>
    <row r="137" s="2" customFormat="1" ht="24.15" customHeight="1">
      <c r="A137" s="39"/>
      <c r="B137" s="40"/>
      <c r="C137" s="219" t="s">
        <v>193</v>
      </c>
      <c r="D137" s="219" t="s">
        <v>157</v>
      </c>
      <c r="E137" s="220" t="s">
        <v>1616</v>
      </c>
      <c r="F137" s="221" t="s">
        <v>1617</v>
      </c>
      <c r="G137" s="222" t="s">
        <v>658</v>
      </c>
      <c r="H137" s="223">
        <v>0.036999999999999998</v>
      </c>
      <c r="I137" s="224"/>
      <c r="J137" s="225">
        <f>ROUND(I137*H137,2)</f>
        <v>0</v>
      </c>
      <c r="K137" s="221" t="s">
        <v>161</v>
      </c>
      <c r="L137" s="45"/>
      <c r="M137" s="293" t="s">
        <v>1</v>
      </c>
      <c r="N137" s="294" t="s">
        <v>38</v>
      </c>
      <c r="O137" s="295"/>
      <c r="P137" s="296">
        <f>O137*H137</f>
        <v>0</v>
      </c>
      <c r="Q137" s="296">
        <v>0</v>
      </c>
      <c r="R137" s="296">
        <f>Q137*H137</f>
        <v>0</v>
      </c>
      <c r="S137" s="296">
        <v>0</v>
      </c>
      <c r="T137" s="29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200</v>
      </c>
      <c r="AT137" s="230" t="s">
        <v>157</v>
      </c>
      <c r="AU137" s="230" t="s">
        <v>83</v>
      </c>
      <c r="AY137" s="18" t="s">
        <v>155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81</v>
      </c>
      <c r="BK137" s="231">
        <f>ROUND(I137*H137,2)</f>
        <v>0</v>
      </c>
      <c r="BL137" s="18" t="s">
        <v>200</v>
      </c>
      <c r="BM137" s="230" t="s">
        <v>196</v>
      </c>
    </row>
    <row r="138" s="2" customFormat="1" ht="6.96" customHeight="1">
      <c r="A138" s="39"/>
      <c r="B138" s="67"/>
      <c r="C138" s="68"/>
      <c r="D138" s="68"/>
      <c r="E138" s="68"/>
      <c r="F138" s="68"/>
      <c r="G138" s="68"/>
      <c r="H138" s="68"/>
      <c r="I138" s="68"/>
      <c r="J138" s="68"/>
      <c r="K138" s="68"/>
      <c r="L138" s="45"/>
      <c r="M138" s="39"/>
      <c r="O138" s="39"/>
      <c r="P138" s="39"/>
      <c r="Q138" s="39"/>
      <c r="R138" s="39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</sheetData>
  <sheetProtection sheet="1" autoFilter="0" formatColumns="0" formatRows="0" objects="1" scenarios="1" spinCount="100000" saltValue="RQrABxliaL8/LF6YEKD1LphfycpRsDQTTEAO33/c1LynT0qPq64pwhYh2B+rpQG+burO3NPJJaEv0PwPmlP4uQ==" hashValue="pRN/84yidSb0Kk3fLLY+0itQK0bgrKq2/qxnSJkjjcPz71HlkCjlE/I7HDle28Hz5OPujP8WLqg3NOUqrPfoBQ==" algorithmName="SHA-512" password="CC35"/>
  <autoFilter ref="C117:K137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s="1" customFormat="1" ht="24.96" customHeight="1">
      <c r="B4" s="21"/>
      <c r="D4" s="139" t="s">
        <v>114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Snížení energetické náročnost budovy školy gymnázia SOŠ a VOŠ,Nový Bydžov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1618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25. 3. 2022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ROUND((SUM(BE117:BE130)),  2)</f>
        <v>0</v>
      </c>
      <c r="G33" s="39"/>
      <c r="H33" s="39"/>
      <c r="I33" s="156">
        <v>0.20999999999999999</v>
      </c>
      <c r="J33" s="155">
        <f>ROUND(((SUM(BE117:BE130))*I33),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ROUND((SUM(BF117:BF130)),  2)</f>
        <v>0</v>
      </c>
      <c r="G34" s="39"/>
      <c r="H34" s="39"/>
      <c r="I34" s="156">
        <v>0.14999999999999999</v>
      </c>
      <c r="J34" s="155">
        <f>ROUND(((SUM(BF117:BF130))*I34),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ROUND((SUM(BG117:BG130)),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ROUND((SUM(BH117:BH130)),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ROUND((SUM(BI117:BI130)),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Snížení energetické náročnost budovy školy gymnázia SOŠ a VOŠ,Nový Bydžov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VRN - Vedlejší rozpočtové...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25. 3. 2022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118</v>
      </c>
      <c r="D94" s="177"/>
      <c r="E94" s="177"/>
      <c r="F94" s="177"/>
      <c r="G94" s="177"/>
      <c r="H94" s="177"/>
      <c r="I94" s="177"/>
      <c r="J94" s="178" t="s">
        <v>119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120</v>
      </c>
      <c r="D96" s="41"/>
      <c r="E96" s="41"/>
      <c r="F96" s="41"/>
      <c r="G96" s="41"/>
      <c r="H96" s="41"/>
      <c r="I96" s="41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121</v>
      </c>
    </row>
    <row r="97" s="9" customFormat="1" ht="24.96" customHeight="1">
      <c r="A97" s="9"/>
      <c r="B97" s="180"/>
      <c r="C97" s="181"/>
      <c r="D97" s="182" t="s">
        <v>1619</v>
      </c>
      <c r="E97" s="183"/>
      <c r="F97" s="183"/>
      <c r="G97" s="183"/>
      <c r="H97" s="183"/>
      <c r="I97" s="183"/>
      <c r="J97" s="184">
        <f>J118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4" t="s">
        <v>140</v>
      </c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3" t="s">
        <v>16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6.25" customHeight="1">
      <c r="A107" s="39"/>
      <c r="B107" s="40"/>
      <c r="C107" s="41"/>
      <c r="D107" s="41"/>
      <c r="E107" s="175" t="str">
        <f>E7</f>
        <v>Snížení energetické náročnost budovy školy gymnázia SOŠ a VOŠ,Nový Bydžov</v>
      </c>
      <c r="F107" s="33"/>
      <c r="G107" s="33"/>
      <c r="H107" s="33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115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77" t="str">
        <f>E9</f>
        <v>VRN - Vedlejší rozpočtové...</v>
      </c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20</v>
      </c>
      <c r="D111" s="41"/>
      <c r="E111" s="41"/>
      <c r="F111" s="28" t="str">
        <f>F12</f>
        <v xml:space="preserve"> </v>
      </c>
      <c r="G111" s="41"/>
      <c r="H111" s="41"/>
      <c r="I111" s="33" t="s">
        <v>22</v>
      </c>
      <c r="J111" s="80" t="str">
        <f>IF(J12="","",J12)</f>
        <v>25. 3. 2022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5.15" customHeight="1">
      <c r="A113" s="39"/>
      <c r="B113" s="40"/>
      <c r="C113" s="33" t="s">
        <v>24</v>
      </c>
      <c r="D113" s="41"/>
      <c r="E113" s="41"/>
      <c r="F113" s="28" t="str">
        <f>E15</f>
        <v xml:space="preserve"> </v>
      </c>
      <c r="G113" s="41"/>
      <c r="H113" s="41"/>
      <c r="I113" s="33" t="s">
        <v>29</v>
      </c>
      <c r="J113" s="37" t="str">
        <f>E21</f>
        <v xml:space="preserve"> 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27</v>
      </c>
      <c r="D114" s="41"/>
      <c r="E114" s="41"/>
      <c r="F114" s="28" t="str">
        <f>IF(E18="","",E18)</f>
        <v>Vyplň údaj</v>
      </c>
      <c r="G114" s="41"/>
      <c r="H114" s="41"/>
      <c r="I114" s="33" t="s">
        <v>31</v>
      </c>
      <c r="J114" s="37" t="str">
        <f>E24</f>
        <v xml:space="preserve"> 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1" customFormat="1" ht="29.28" customHeight="1">
      <c r="A116" s="192"/>
      <c r="B116" s="193"/>
      <c r="C116" s="194" t="s">
        <v>141</v>
      </c>
      <c r="D116" s="195" t="s">
        <v>58</v>
      </c>
      <c r="E116" s="195" t="s">
        <v>54</v>
      </c>
      <c r="F116" s="195" t="s">
        <v>55</v>
      </c>
      <c r="G116" s="195" t="s">
        <v>142</v>
      </c>
      <c r="H116" s="195" t="s">
        <v>143</v>
      </c>
      <c r="I116" s="195" t="s">
        <v>144</v>
      </c>
      <c r="J116" s="195" t="s">
        <v>119</v>
      </c>
      <c r="K116" s="196" t="s">
        <v>145</v>
      </c>
      <c r="L116" s="197"/>
      <c r="M116" s="101" t="s">
        <v>1</v>
      </c>
      <c r="N116" s="102" t="s">
        <v>37</v>
      </c>
      <c r="O116" s="102" t="s">
        <v>146</v>
      </c>
      <c r="P116" s="102" t="s">
        <v>147</v>
      </c>
      <c r="Q116" s="102" t="s">
        <v>148</v>
      </c>
      <c r="R116" s="102" t="s">
        <v>149</v>
      </c>
      <c r="S116" s="102" t="s">
        <v>150</v>
      </c>
      <c r="T116" s="103" t="s">
        <v>151</v>
      </c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192"/>
    </row>
    <row r="117" s="2" customFormat="1" ht="22.8" customHeight="1">
      <c r="A117" s="39"/>
      <c r="B117" s="40"/>
      <c r="C117" s="108" t="s">
        <v>152</v>
      </c>
      <c r="D117" s="41"/>
      <c r="E117" s="41"/>
      <c r="F117" s="41"/>
      <c r="G117" s="41"/>
      <c r="H117" s="41"/>
      <c r="I117" s="41"/>
      <c r="J117" s="198">
        <f>BK117</f>
        <v>0</v>
      </c>
      <c r="K117" s="41"/>
      <c r="L117" s="45"/>
      <c r="M117" s="104"/>
      <c r="N117" s="199"/>
      <c r="O117" s="105"/>
      <c r="P117" s="200">
        <f>P118</f>
        <v>0</v>
      </c>
      <c r="Q117" s="105"/>
      <c r="R117" s="200">
        <f>R118</f>
        <v>0</v>
      </c>
      <c r="S117" s="105"/>
      <c r="T117" s="201">
        <f>T118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72</v>
      </c>
      <c r="AU117" s="18" t="s">
        <v>121</v>
      </c>
      <c r="BK117" s="202">
        <f>BK118</f>
        <v>0</v>
      </c>
    </row>
    <row r="118" s="12" customFormat="1" ht="25.92" customHeight="1">
      <c r="A118" s="12"/>
      <c r="B118" s="203"/>
      <c r="C118" s="204"/>
      <c r="D118" s="205" t="s">
        <v>72</v>
      </c>
      <c r="E118" s="206" t="s">
        <v>111</v>
      </c>
      <c r="F118" s="206" t="s">
        <v>1620</v>
      </c>
      <c r="G118" s="204"/>
      <c r="H118" s="204"/>
      <c r="I118" s="207"/>
      <c r="J118" s="208">
        <f>BK118</f>
        <v>0</v>
      </c>
      <c r="K118" s="204"/>
      <c r="L118" s="209"/>
      <c r="M118" s="210"/>
      <c r="N118" s="211"/>
      <c r="O118" s="211"/>
      <c r="P118" s="212">
        <f>SUM(P119:P130)</f>
        <v>0</v>
      </c>
      <c r="Q118" s="211"/>
      <c r="R118" s="212">
        <f>SUM(R119:R130)</f>
        <v>0</v>
      </c>
      <c r="S118" s="211"/>
      <c r="T118" s="213">
        <f>SUM(T119:T130)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4" t="s">
        <v>177</v>
      </c>
      <c r="AT118" s="215" t="s">
        <v>72</v>
      </c>
      <c r="AU118" s="215" t="s">
        <v>73</v>
      </c>
      <c r="AY118" s="214" t="s">
        <v>155</v>
      </c>
      <c r="BK118" s="216">
        <f>SUM(BK119:BK130)</f>
        <v>0</v>
      </c>
    </row>
    <row r="119" s="2" customFormat="1" ht="16.5" customHeight="1">
      <c r="A119" s="39"/>
      <c r="B119" s="40"/>
      <c r="C119" s="219" t="s">
        <v>81</v>
      </c>
      <c r="D119" s="219" t="s">
        <v>157</v>
      </c>
      <c r="E119" s="220" t="s">
        <v>1621</v>
      </c>
      <c r="F119" s="221" t="s">
        <v>1622</v>
      </c>
      <c r="G119" s="222" t="s">
        <v>1623</v>
      </c>
      <c r="H119" s="223">
        <v>1</v>
      </c>
      <c r="I119" s="224"/>
      <c r="J119" s="225">
        <f>ROUND(I119*H119,2)</f>
        <v>0</v>
      </c>
      <c r="K119" s="221" t="s">
        <v>161</v>
      </c>
      <c r="L119" s="45"/>
      <c r="M119" s="226" t="s">
        <v>1</v>
      </c>
      <c r="N119" s="227" t="s">
        <v>38</v>
      </c>
      <c r="O119" s="92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30" t="s">
        <v>162</v>
      </c>
      <c r="AT119" s="230" t="s">
        <v>157</v>
      </c>
      <c r="AU119" s="230" t="s">
        <v>81</v>
      </c>
      <c r="AY119" s="18" t="s">
        <v>155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18" t="s">
        <v>81</v>
      </c>
      <c r="BK119" s="231">
        <f>ROUND(I119*H119,2)</f>
        <v>0</v>
      </c>
      <c r="BL119" s="18" t="s">
        <v>162</v>
      </c>
      <c r="BM119" s="230" t="s">
        <v>83</v>
      </c>
    </row>
    <row r="120" s="2" customFormat="1">
      <c r="A120" s="39"/>
      <c r="B120" s="40"/>
      <c r="C120" s="41"/>
      <c r="D120" s="234" t="s">
        <v>272</v>
      </c>
      <c r="E120" s="41"/>
      <c r="F120" s="275" t="s">
        <v>1624</v>
      </c>
      <c r="G120" s="41"/>
      <c r="H120" s="41"/>
      <c r="I120" s="276"/>
      <c r="J120" s="41"/>
      <c r="K120" s="41"/>
      <c r="L120" s="45"/>
      <c r="M120" s="277"/>
      <c r="N120" s="278"/>
      <c r="O120" s="92"/>
      <c r="P120" s="92"/>
      <c r="Q120" s="92"/>
      <c r="R120" s="92"/>
      <c r="S120" s="92"/>
      <c r="T120" s="93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272</v>
      </c>
      <c r="AU120" s="18" t="s">
        <v>81</v>
      </c>
    </row>
    <row r="121" s="2" customFormat="1" ht="16.5" customHeight="1">
      <c r="A121" s="39"/>
      <c r="B121" s="40"/>
      <c r="C121" s="219" t="s">
        <v>83</v>
      </c>
      <c r="D121" s="219" t="s">
        <v>157</v>
      </c>
      <c r="E121" s="220" t="s">
        <v>1625</v>
      </c>
      <c r="F121" s="221" t="s">
        <v>1626</v>
      </c>
      <c r="G121" s="222" t="s">
        <v>1623</v>
      </c>
      <c r="H121" s="223">
        <v>1</v>
      </c>
      <c r="I121" s="224"/>
      <c r="J121" s="225">
        <f>ROUND(I121*H121,2)</f>
        <v>0</v>
      </c>
      <c r="K121" s="221" t="s">
        <v>161</v>
      </c>
      <c r="L121" s="45"/>
      <c r="M121" s="226" t="s">
        <v>1</v>
      </c>
      <c r="N121" s="227" t="s">
        <v>38</v>
      </c>
      <c r="O121" s="92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0" t="s">
        <v>162</v>
      </c>
      <c r="AT121" s="230" t="s">
        <v>157</v>
      </c>
      <c r="AU121" s="230" t="s">
        <v>81</v>
      </c>
      <c r="AY121" s="18" t="s">
        <v>155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8" t="s">
        <v>81</v>
      </c>
      <c r="BK121" s="231">
        <f>ROUND(I121*H121,2)</f>
        <v>0</v>
      </c>
      <c r="BL121" s="18" t="s">
        <v>162</v>
      </c>
      <c r="BM121" s="230" t="s">
        <v>162</v>
      </c>
    </row>
    <row r="122" s="2" customFormat="1">
      <c r="A122" s="39"/>
      <c r="B122" s="40"/>
      <c r="C122" s="41"/>
      <c r="D122" s="234" t="s">
        <v>272</v>
      </c>
      <c r="E122" s="41"/>
      <c r="F122" s="275" t="s">
        <v>1627</v>
      </c>
      <c r="G122" s="41"/>
      <c r="H122" s="41"/>
      <c r="I122" s="276"/>
      <c r="J122" s="41"/>
      <c r="K122" s="41"/>
      <c r="L122" s="45"/>
      <c r="M122" s="277"/>
      <c r="N122" s="278"/>
      <c r="O122" s="92"/>
      <c r="P122" s="92"/>
      <c r="Q122" s="92"/>
      <c r="R122" s="92"/>
      <c r="S122" s="92"/>
      <c r="T122" s="93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272</v>
      </c>
      <c r="AU122" s="18" t="s">
        <v>81</v>
      </c>
    </row>
    <row r="123" s="2" customFormat="1" ht="16.5" customHeight="1">
      <c r="A123" s="39"/>
      <c r="B123" s="40"/>
      <c r="C123" s="219" t="s">
        <v>169</v>
      </c>
      <c r="D123" s="219" t="s">
        <v>157</v>
      </c>
      <c r="E123" s="220" t="s">
        <v>1628</v>
      </c>
      <c r="F123" s="221" t="s">
        <v>1629</v>
      </c>
      <c r="G123" s="222" t="s">
        <v>1623</v>
      </c>
      <c r="H123" s="223">
        <v>1</v>
      </c>
      <c r="I123" s="224"/>
      <c r="J123" s="225">
        <f>ROUND(I123*H123,2)</f>
        <v>0</v>
      </c>
      <c r="K123" s="221" t="s">
        <v>161</v>
      </c>
      <c r="L123" s="45"/>
      <c r="M123" s="226" t="s">
        <v>1</v>
      </c>
      <c r="N123" s="227" t="s">
        <v>38</v>
      </c>
      <c r="O123" s="92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162</v>
      </c>
      <c r="AT123" s="230" t="s">
        <v>157</v>
      </c>
      <c r="AU123" s="230" t="s">
        <v>81</v>
      </c>
      <c r="AY123" s="18" t="s">
        <v>155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81</v>
      </c>
      <c r="BK123" s="231">
        <f>ROUND(I123*H123,2)</f>
        <v>0</v>
      </c>
      <c r="BL123" s="18" t="s">
        <v>162</v>
      </c>
      <c r="BM123" s="230" t="s">
        <v>172</v>
      </c>
    </row>
    <row r="124" s="2" customFormat="1">
      <c r="A124" s="39"/>
      <c r="B124" s="40"/>
      <c r="C124" s="41"/>
      <c r="D124" s="234" t="s">
        <v>272</v>
      </c>
      <c r="E124" s="41"/>
      <c r="F124" s="275" t="s">
        <v>1630</v>
      </c>
      <c r="G124" s="41"/>
      <c r="H124" s="41"/>
      <c r="I124" s="276"/>
      <c r="J124" s="41"/>
      <c r="K124" s="41"/>
      <c r="L124" s="45"/>
      <c r="M124" s="277"/>
      <c r="N124" s="278"/>
      <c r="O124" s="92"/>
      <c r="P124" s="92"/>
      <c r="Q124" s="92"/>
      <c r="R124" s="92"/>
      <c r="S124" s="92"/>
      <c r="T124" s="93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272</v>
      </c>
      <c r="AU124" s="18" t="s">
        <v>81</v>
      </c>
    </row>
    <row r="125" s="2" customFormat="1" ht="16.5" customHeight="1">
      <c r="A125" s="39"/>
      <c r="B125" s="40"/>
      <c r="C125" s="219" t="s">
        <v>162</v>
      </c>
      <c r="D125" s="219" t="s">
        <v>157</v>
      </c>
      <c r="E125" s="220" t="s">
        <v>1631</v>
      </c>
      <c r="F125" s="221" t="s">
        <v>1632</v>
      </c>
      <c r="G125" s="222" t="s">
        <v>1623</v>
      </c>
      <c r="H125" s="223">
        <v>1</v>
      </c>
      <c r="I125" s="224"/>
      <c r="J125" s="225">
        <f>ROUND(I125*H125,2)</f>
        <v>0</v>
      </c>
      <c r="K125" s="221" t="s">
        <v>161</v>
      </c>
      <c r="L125" s="45"/>
      <c r="M125" s="226" t="s">
        <v>1</v>
      </c>
      <c r="N125" s="227" t="s">
        <v>38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162</v>
      </c>
      <c r="AT125" s="230" t="s">
        <v>157</v>
      </c>
      <c r="AU125" s="230" t="s">
        <v>81</v>
      </c>
      <c r="AY125" s="18" t="s">
        <v>155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81</v>
      </c>
      <c r="BK125" s="231">
        <f>ROUND(I125*H125,2)</f>
        <v>0</v>
      </c>
      <c r="BL125" s="18" t="s">
        <v>162</v>
      </c>
      <c r="BM125" s="230" t="s">
        <v>175</v>
      </c>
    </row>
    <row r="126" s="2" customFormat="1">
      <c r="A126" s="39"/>
      <c r="B126" s="40"/>
      <c r="C126" s="41"/>
      <c r="D126" s="234" t="s">
        <v>272</v>
      </c>
      <c r="E126" s="41"/>
      <c r="F126" s="275" t="s">
        <v>1633</v>
      </c>
      <c r="G126" s="41"/>
      <c r="H126" s="41"/>
      <c r="I126" s="276"/>
      <c r="J126" s="41"/>
      <c r="K126" s="41"/>
      <c r="L126" s="45"/>
      <c r="M126" s="277"/>
      <c r="N126" s="278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272</v>
      </c>
      <c r="AU126" s="18" t="s">
        <v>81</v>
      </c>
    </row>
    <row r="127" s="2" customFormat="1" ht="16.5" customHeight="1">
      <c r="A127" s="39"/>
      <c r="B127" s="40"/>
      <c r="C127" s="219" t="s">
        <v>177</v>
      </c>
      <c r="D127" s="219" t="s">
        <v>157</v>
      </c>
      <c r="E127" s="220" t="s">
        <v>1634</v>
      </c>
      <c r="F127" s="221" t="s">
        <v>1635</v>
      </c>
      <c r="G127" s="222" t="s">
        <v>1623</v>
      </c>
      <c r="H127" s="223">
        <v>1</v>
      </c>
      <c r="I127" s="224"/>
      <c r="J127" s="225">
        <f>ROUND(I127*H127,2)</f>
        <v>0</v>
      </c>
      <c r="K127" s="221" t="s">
        <v>1636</v>
      </c>
      <c r="L127" s="45"/>
      <c r="M127" s="226" t="s">
        <v>1</v>
      </c>
      <c r="N127" s="227" t="s">
        <v>38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162</v>
      </c>
      <c r="AT127" s="230" t="s">
        <v>157</v>
      </c>
      <c r="AU127" s="230" t="s">
        <v>81</v>
      </c>
      <c r="AY127" s="18" t="s">
        <v>155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81</v>
      </c>
      <c r="BK127" s="231">
        <f>ROUND(I127*H127,2)</f>
        <v>0</v>
      </c>
      <c r="BL127" s="18" t="s">
        <v>162</v>
      </c>
      <c r="BM127" s="230" t="s">
        <v>180</v>
      </c>
    </row>
    <row r="128" s="2" customFormat="1">
      <c r="A128" s="39"/>
      <c r="B128" s="40"/>
      <c r="C128" s="41"/>
      <c r="D128" s="234" t="s">
        <v>272</v>
      </c>
      <c r="E128" s="41"/>
      <c r="F128" s="275" t="s">
        <v>1637</v>
      </c>
      <c r="G128" s="41"/>
      <c r="H128" s="41"/>
      <c r="I128" s="276"/>
      <c r="J128" s="41"/>
      <c r="K128" s="41"/>
      <c r="L128" s="45"/>
      <c r="M128" s="277"/>
      <c r="N128" s="278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272</v>
      </c>
      <c r="AU128" s="18" t="s">
        <v>81</v>
      </c>
    </row>
    <row r="129" s="2" customFormat="1" ht="16.5" customHeight="1">
      <c r="A129" s="39"/>
      <c r="B129" s="40"/>
      <c r="C129" s="219" t="s">
        <v>172</v>
      </c>
      <c r="D129" s="219" t="s">
        <v>157</v>
      </c>
      <c r="E129" s="220" t="s">
        <v>1638</v>
      </c>
      <c r="F129" s="221" t="s">
        <v>1639</v>
      </c>
      <c r="G129" s="222" t="s">
        <v>1623</v>
      </c>
      <c r="H129" s="223">
        <v>1</v>
      </c>
      <c r="I129" s="224"/>
      <c r="J129" s="225">
        <f>ROUND(I129*H129,2)</f>
        <v>0</v>
      </c>
      <c r="K129" s="221" t="s">
        <v>161</v>
      </c>
      <c r="L129" s="45"/>
      <c r="M129" s="226" t="s">
        <v>1</v>
      </c>
      <c r="N129" s="227" t="s">
        <v>38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162</v>
      </c>
      <c r="AT129" s="230" t="s">
        <v>157</v>
      </c>
      <c r="AU129" s="230" t="s">
        <v>81</v>
      </c>
      <c r="AY129" s="18" t="s">
        <v>155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81</v>
      </c>
      <c r="BK129" s="231">
        <f>ROUND(I129*H129,2)</f>
        <v>0</v>
      </c>
      <c r="BL129" s="18" t="s">
        <v>162</v>
      </c>
      <c r="BM129" s="230" t="s">
        <v>186</v>
      </c>
    </row>
    <row r="130" s="2" customFormat="1">
      <c r="A130" s="39"/>
      <c r="B130" s="40"/>
      <c r="C130" s="41"/>
      <c r="D130" s="234" t="s">
        <v>272</v>
      </c>
      <c r="E130" s="41"/>
      <c r="F130" s="275" t="s">
        <v>1637</v>
      </c>
      <c r="G130" s="41"/>
      <c r="H130" s="41"/>
      <c r="I130" s="276"/>
      <c r="J130" s="41"/>
      <c r="K130" s="41"/>
      <c r="L130" s="45"/>
      <c r="M130" s="298"/>
      <c r="N130" s="299"/>
      <c r="O130" s="295"/>
      <c r="P130" s="295"/>
      <c r="Q130" s="295"/>
      <c r="R130" s="295"/>
      <c r="S130" s="295"/>
      <c r="T130" s="300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272</v>
      </c>
      <c r="AU130" s="18" t="s">
        <v>81</v>
      </c>
    </row>
    <row r="131" s="2" customFormat="1" ht="6.96" customHeight="1">
      <c r="A131" s="39"/>
      <c r="B131" s="67"/>
      <c r="C131" s="68"/>
      <c r="D131" s="68"/>
      <c r="E131" s="68"/>
      <c r="F131" s="68"/>
      <c r="G131" s="68"/>
      <c r="H131" s="68"/>
      <c r="I131" s="68"/>
      <c r="J131" s="68"/>
      <c r="K131" s="68"/>
      <c r="L131" s="45"/>
      <c r="M131" s="39"/>
      <c r="O131" s="39"/>
      <c r="P131" s="39"/>
      <c r="Q131" s="39"/>
      <c r="R131" s="39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</sheetData>
  <sheetProtection sheet="1" autoFilter="0" formatColumns="0" formatRows="0" objects="1" scenarios="1" spinCount="100000" saltValue="rvPa95F0nKECYeoTtlb2r9tIBOb9Kv2jH+Ro1aW97WRIbMgrQ4pjk8AqbYpixOPlxYFvH2kppqP23F0Vyvek+Q==" hashValue="0tBlUwlB6kxM3/d2AOsNm0WNV0M/tOzbCibpIBJx41JJV3EwWei4+av3vT6u/k5XHPTgTxSSZw+/g3HJkxrRzA==" algorithmName="SHA-512" password="CC35"/>
  <autoFilter ref="C116:K130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s="1" customFormat="1" ht="24.96" customHeight="1">
      <c r="B4" s="21"/>
      <c r="D4" s="139" t="s">
        <v>114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Snížení energetické náročnost budovy školy gymnázia SOŠ a VOŠ,Nový Bydžov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116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25. 3. 2022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ROUND(J134,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ROUND((SUM(BE134:BE966)),  2)</f>
        <v>0</v>
      </c>
      <c r="G33" s="39"/>
      <c r="H33" s="39"/>
      <c r="I33" s="156">
        <v>0.20999999999999999</v>
      </c>
      <c r="J33" s="155">
        <f>ROUND(((SUM(BE134:BE966))*I33),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ROUND((SUM(BF134:BF966)),  2)</f>
        <v>0</v>
      </c>
      <c r="G34" s="39"/>
      <c r="H34" s="39"/>
      <c r="I34" s="156">
        <v>0.14999999999999999</v>
      </c>
      <c r="J34" s="155">
        <f>ROUND(((SUM(BF134:BF966))*I34),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ROUND((SUM(BG134:BG966)),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ROUND((SUM(BH134:BH966)),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ROUND((SUM(BI134:BI966)),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Snížení energetické náročnost budovy školy gymnázia SOŠ a VOŠ,Nový Bydžov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01 - Zateplení obvodového...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25. 3. 2022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118</v>
      </c>
      <c r="D94" s="177"/>
      <c r="E94" s="177"/>
      <c r="F94" s="177"/>
      <c r="G94" s="177"/>
      <c r="H94" s="177"/>
      <c r="I94" s="177"/>
      <c r="J94" s="178" t="s">
        <v>119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120</v>
      </c>
      <c r="D96" s="41"/>
      <c r="E96" s="41"/>
      <c r="F96" s="41"/>
      <c r="G96" s="41"/>
      <c r="H96" s="41"/>
      <c r="I96" s="41"/>
      <c r="J96" s="111">
        <f>J134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121</v>
      </c>
    </row>
    <row r="97" s="9" customFormat="1" ht="24.96" customHeight="1">
      <c r="A97" s="9"/>
      <c r="B97" s="180"/>
      <c r="C97" s="181"/>
      <c r="D97" s="182" t="s">
        <v>122</v>
      </c>
      <c r="E97" s="183"/>
      <c r="F97" s="183"/>
      <c r="G97" s="183"/>
      <c r="H97" s="183"/>
      <c r="I97" s="183"/>
      <c r="J97" s="184">
        <f>J135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123</v>
      </c>
      <c r="E98" s="189"/>
      <c r="F98" s="189"/>
      <c r="G98" s="189"/>
      <c r="H98" s="189"/>
      <c r="I98" s="189"/>
      <c r="J98" s="190">
        <f>J136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124</v>
      </c>
      <c r="E99" s="189"/>
      <c r="F99" s="189"/>
      <c r="G99" s="189"/>
      <c r="H99" s="189"/>
      <c r="I99" s="189"/>
      <c r="J99" s="190">
        <f>J155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125</v>
      </c>
      <c r="E100" s="189"/>
      <c r="F100" s="189"/>
      <c r="G100" s="189"/>
      <c r="H100" s="189"/>
      <c r="I100" s="189"/>
      <c r="J100" s="190">
        <f>J178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126</v>
      </c>
      <c r="E101" s="189"/>
      <c r="F101" s="189"/>
      <c r="G101" s="189"/>
      <c r="H101" s="189"/>
      <c r="I101" s="189"/>
      <c r="J101" s="190">
        <f>J183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127</v>
      </c>
      <c r="E102" s="189"/>
      <c r="F102" s="189"/>
      <c r="G102" s="189"/>
      <c r="H102" s="189"/>
      <c r="I102" s="189"/>
      <c r="J102" s="190">
        <f>J646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128</v>
      </c>
      <c r="E103" s="189"/>
      <c r="F103" s="189"/>
      <c r="G103" s="189"/>
      <c r="H103" s="189"/>
      <c r="I103" s="189"/>
      <c r="J103" s="190">
        <f>J713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129</v>
      </c>
      <c r="E104" s="189"/>
      <c r="F104" s="189"/>
      <c r="G104" s="189"/>
      <c r="H104" s="189"/>
      <c r="I104" s="189"/>
      <c r="J104" s="190">
        <f>J720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0"/>
      <c r="C105" s="181"/>
      <c r="D105" s="182" t="s">
        <v>130</v>
      </c>
      <c r="E105" s="183"/>
      <c r="F105" s="183"/>
      <c r="G105" s="183"/>
      <c r="H105" s="183"/>
      <c r="I105" s="183"/>
      <c r="J105" s="184">
        <f>J722</f>
        <v>0</v>
      </c>
      <c r="K105" s="181"/>
      <c r="L105" s="18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6"/>
      <c r="C106" s="187"/>
      <c r="D106" s="188" t="s">
        <v>131</v>
      </c>
      <c r="E106" s="189"/>
      <c r="F106" s="189"/>
      <c r="G106" s="189"/>
      <c r="H106" s="189"/>
      <c r="I106" s="189"/>
      <c r="J106" s="190">
        <f>J723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132</v>
      </c>
      <c r="E107" s="189"/>
      <c r="F107" s="189"/>
      <c r="G107" s="189"/>
      <c r="H107" s="189"/>
      <c r="I107" s="189"/>
      <c r="J107" s="190">
        <f>J753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133</v>
      </c>
      <c r="E108" s="189"/>
      <c r="F108" s="189"/>
      <c r="G108" s="189"/>
      <c r="H108" s="189"/>
      <c r="I108" s="189"/>
      <c r="J108" s="190">
        <f>J762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134</v>
      </c>
      <c r="E109" s="189"/>
      <c r="F109" s="189"/>
      <c r="G109" s="189"/>
      <c r="H109" s="189"/>
      <c r="I109" s="189"/>
      <c r="J109" s="190">
        <f>J767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135</v>
      </c>
      <c r="E110" s="189"/>
      <c r="F110" s="189"/>
      <c r="G110" s="189"/>
      <c r="H110" s="189"/>
      <c r="I110" s="189"/>
      <c r="J110" s="190">
        <f>J855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136</v>
      </c>
      <c r="E111" s="189"/>
      <c r="F111" s="189"/>
      <c r="G111" s="189"/>
      <c r="H111" s="189"/>
      <c r="I111" s="189"/>
      <c r="J111" s="190">
        <f>J909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137</v>
      </c>
      <c r="E112" s="189"/>
      <c r="F112" s="189"/>
      <c r="G112" s="189"/>
      <c r="H112" s="189"/>
      <c r="I112" s="189"/>
      <c r="J112" s="190">
        <f>J915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6"/>
      <c r="C113" s="187"/>
      <c r="D113" s="188" t="s">
        <v>138</v>
      </c>
      <c r="E113" s="189"/>
      <c r="F113" s="189"/>
      <c r="G113" s="189"/>
      <c r="H113" s="189"/>
      <c r="I113" s="189"/>
      <c r="J113" s="190">
        <f>J926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9" customFormat="1" ht="24.96" customHeight="1">
      <c r="A114" s="9"/>
      <c r="B114" s="180"/>
      <c r="C114" s="181"/>
      <c r="D114" s="182" t="s">
        <v>139</v>
      </c>
      <c r="E114" s="183"/>
      <c r="F114" s="183"/>
      <c r="G114" s="183"/>
      <c r="H114" s="183"/>
      <c r="I114" s="183"/>
      <c r="J114" s="184">
        <f>J962</f>
        <v>0</v>
      </c>
      <c r="K114" s="181"/>
      <c r="L114" s="185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2" customFormat="1" ht="21.84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67"/>
      <c r="C116" s="68"/>
      <c r="D116" s="68"/>
      <c r="E116" s="68"/>
      <c r="F116" s="68"/>
      <c r="G116" s="68"/>
      <c r="H116" s="68"/>
      <c r="I116" s="68"/>
      <c r="J116" s="68"/>
      <c r="K116" s="68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20" s="2" customFormat="1" ht="6.96" customHeight="1">
      <c r="A120" s="39"/>
      <c r="B120" s="69"/>
      <c r="C120" s="70"/>
      <c r="D120" s="70"/>
      <c r="E120" s="70"/>
      <c r="F120" s="70"/>
      <c r="G120" s="70"/>
      <c r="H120" s="70"/>
      <c r="I120" s="70"/>
      <c r="J120" s="70"/>
      <c r="K120" s="70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24.96" customHeight="1">
      <c r="A121" s="39"/>
      <c r="B121" s="40"/>
      <c r="C121" s="24" t="s">
        <v>140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16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26.25" customHeight="1">
      <c r="A124" s="39"/>
      <c r="B124" s="40"/>
      <c r="C124" s="41"/>
      <c r="D124" s="41"/>
      <c r="E124" s="175" t="str">
        <f>E7</f>
        <v>Snížení energetické náročnost budovy školy gymnázia SOŠ a VOŠ,Nový Bydžov</v>
      </c>
      <c r="F124" s="33"/>
      <c r="G124" s="33"/>
      <c r="H124" s="33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115</v>
      </c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6.5" customHeight="1">
      <c r="A126" s="39"/>
      <c r="B126" s="40"/>
      <c r="C126" s="41"/>
      <c r="D126" s="41"/>
      <c r="E126" s="77" t="str">
        <f>E9</f>
        <v>01 - Zateplení obvodového...</v>
      </c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20</v>
      </c>
      <c r="D128" s="41"/>
      <c r="E128" s="41"/>
      <c r="F128" s="28" t="str">
        <f>F12</f>
        <v xml:space="preserve"> </v>
      </c>
      <c r="G128" s="41"/>
      <c r="H128" s="41"/>
      <c r="I128" s="33" t="s">
        <v>22</v>
      </c>
      <c r="J128" s="80" t="str">
        <f>IF(J12="","",J12)</f>
        <v>25. 3. 2022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5.15" customHeight="1">
      <c r="A130" s="39"/>
      <c r="B130" s="40"/>
      <c r="C130" s="33" t="s">
        <v>24</v>
      </c>
      <c r="D130" s="41"/>
      <c r="E130" s="41"/>
      <c r="F130" s="28" t="str">
        <f>E15</f>
        <v xml:space="preserve"> </v>
      </c>
      <c r="G130" s="41"/>
      <c r="H130" s="41"/>
      <c r="I130" s="33" t="s">
        <v>29</v>
      </c>
      <c r="J130" s="37" t="str">
        <f>E21</f>
        <v xml:space="preserve"> 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5.15" customHeight="1">
      <c r="A131" s="39"/>
      <c r="B131" s="40"/>
      <c r="C131" s="33" t="s">
        <v>27</v>
      </c>
      <c r="D131" s="41"/>
      <c r="E131" s="41"/>
      <c r="F131" s="28" t="str">
        <f>IF(E18="","",E18)</f>
        <v>Vyplň údaj</v>
      </c>
      <c r="G131" s="41"/>
      <c r="H131" s="41"/>
      <c r="I131" s="33" t="s">
        <v>31</v>
      </c>
      <c r="J131" s="37" t="str">
        <f>E24</f>
        <v xml:space="preserve"> 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0.32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11" customFormat="1" ht="29.28" customHeight="1">
      <c r="A133" s="192"/>
      <c r="B133" s="193"/>
      <c r="C133" s="194" t="s">
        <v>141</v>
      </c>
      <c r="D133" s="195" t="s">
        <v>58</v>
      </c>
      <c r="E133" s="195" t="s">
        <v>54</v>
      </c>
      <c r="F133" s="195" t="s">
        <v>55</v>
      </c>
      <c r="G133" s="195" t="s">
        <v>142</v>
      </c>
      <c r="H133" s="195" t="s">
        <v>143</v>
      </c>
      <c r="I133" s="195" t="s">
        <v>144</v>
      </c>
      <c r="J133" s="195" t="s">
        <v>119</v>
      </c>
      <c r="K133" s="196" t="s">
        <v>145</v>
      </c>
      <c r="L133" s="197"/>
      <c r="M133" s="101" t="s">
        <v>1</v>
      </c>
      <c r="N133" s="102" t="s">
        <v>37</v>
      </c>
      <c r="O133" s="102" t="s">
        <v>146</v>
      </c>
      <c r="P133" s="102" t="s">
        <v>147</v>
      </c>
      <c r="Q133" s="102" t="s">
        <v>148</v>
      </c>
      <c r="R133" s="102" t="s">
        <v>149</v>
      </c>
      <c r="S133" s="102" t="s">
        <v>150</v>
      </c>
      <c r="T133" s="103" t="s">
        <v>151</v>
      </c>
      <c r="U133" s="192"/>
      <c r="V133" s="192"/>
      <c r="W133" s="192"/>
      <c r="X133" s="192"/>
      <c r="Y133" s="192"/>
      <c r="Z133" s="192"/>
      <c r="AA133" s="192"/>
      <c r="AB133" s="192"/>
      <c r="AC133" s="192"/>
      <c r="AD133" s="192"/>
      <c r="AE133" s="192"/>
    </row>
    <row r="134" s="2" customFormat="1" ht="22.8" customHeight="1">
      <c r="A134" s="39"/>
      <c r="B134" s="40"/>
      <c r="C134" s="108" t="s">
        <v>152</v>
      </c>
      <c r="D134" s="41"/>
      <c r="E134" s="41"/>
      <c r="F134" s="41"/>
      <c r="G134" s="41"/>
      <c r="H134" s="41"/>
      <c r="I134" s="41"/>
      <c r="J134" s="198">
        <f>BK134</f>
        <v>0</v>
      </c>
      <c r="K134" s="41"/>
      <c r="L134" s="45"/>
      <c r="M134" s="104"/>
      <c r="N134" s="199"/>
      <c r="O134" s="105"/>
      <c r="P134" s="200">
        <f>P135+P722+P962</f>
        <v>0</v>
      </c>
      <c r="Q134" s="105"/>
      <c r="R134" s="200">
        <f>R135+R722+R962</f>
        <v>108.78102000000001</v>
      </c>
      <c r="S134" s="105"/>
      <c r="T134" s="201">
        <f>T135+T722+T962</f>
        <v>53.847178999999997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72</v>
      </c>
      <c r="AU134" s="18" t="s">
        <v>121</v>
      </c>
      <c r="BK134" s="202">
        <f>BK135+BK722+BK962</f>
        <v>0</v>
      </c>
    </row>
    <row r="135" s="12" customFormat="1" ht="25.92" customHeight="1">
      <c r="A135" s="12"/>
      <c r="B135" s="203"/>
      <c r="C135" s="204"/>
      <c r="D135" s="205" t="s">
        <v>72</v>
      </c>
      <c r="E135" s="206" t="s">
        <v>153</v>
      </c>
      <c r="F135" s="206" t="s">
        <v>154</v>
      </c>
      <c r="G135" s="204"/>
      <c r="H135" s="204"/>
      <c r="I135" s="207"/>
      <c r="J135" s="208">
        <f>BK135</f>
        <v>0</v>
      </c>
      <c r="K135" s="204"/>
      <c r="L135" s="209"/>
      <c r="M135" s="210"/>
      <c r="N135" s="211"/>
      <c r="O135" s="211"/>
      <c r="P135" s="212">
        <f>P136+P155+P178+P183+P646+P713+P720</f>
        <v>0</v>
      </c>
      <c r="Q135" s="211"/>
      <c r="R135" s="212">
        <f>R136+R155+R178+R183+R646+R713+R720</f>
        <v>101.84156441000002</v>
      </c>
      <c r="S135" s="211"/>
      <c r="T135" s="213">
        <f>T136+T155+T178+T183+T646+T713+T720</f>
        <v>53.138309999999997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4" t="s">
        <v>81</v>
      </c>
      <c r="AT135" s="215" t="s">
        <v>72</v>
      </c>
      <c r="AU135" s="215" t="s">
        <v>73</v>
      </c>
      <c r="AY135" s="214" t="s">
        <v>155</v>
      </c>
      <c r="BK135" s="216">
        <f>BK136+BK155+BK178+BK183+BK646+BK713+BK720</f>
        <v>0</v>
      </c>
    </row>
    <row r="136" s="12" customFormat="1" ht="22.8" customHeight="1">
      <c r="A136" s="12"/>
      <c r="B136" s="203"/>
      <c r="C136" s="204"/>
      <c r="D136" s="205" t="s">
        <v>72</v>
      </c>
      <c r="E136" s="217" t="s">
        <v>81</v>
      </c>
      <c r="F136" s="217" t="s">
        <v>156</v>
      </c>
      <c r="G136" s="204"/>
      <c r="H136" s="204"/>
      <c r="I136" s="207"/>
      <c r="J136" s="218">
        <f>BK136</f>
        <v>0</v>
      </c>
      <c r="K136" s="204"/>
      <c r="L136" s="209"/>
      <c r="M136" s="210"/>
      <c r="N136" s="211"/>
      <c r="O136" s="211"/>
      <c r="P136" s="212">
        <f>SUM(P137:P154)</f>
        <v>0</v>
      </c>
      <c r="Q136" s="211"/>
      <c r="R136" s="212">
        <f>SUM(R137:R154)</f>
        <v>0</v>
      </c>
      <c r="S136" s="211"/>
      <c r="T136" s="213">
        <f>SUM(T137:T154)</f>
        <v>27.776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4" t="s">
        <v>81</v>
      </c>
      <c r="AT136" s="215" t="s">
        <v>72</v>
      </c>
      <c r="AU136" s="215" t="s">
        <v>81</v>
      </c>
      <c r="AY136" s="214" t="s">
        <v>155</v>
      </c>
      <c r="BK136" s="216">
        <f>SUM(BK137:BK154)</f>
        <v>0</v>
      </c>
    </row>
    <row r="137" s="2" customFormat="1" ht="24.15" customHeight="1">
      <c r="A137" s="39"/>
      <c r="B137" s="40"/>
      <c r="C137" s="219" t="s">
        <v>81</v>
      </c>
      <c r="D137" s="219" t="s">
        <v>157</v>
      </c>
      <c r="E137" s="220" t="s">
        <v>158</v>
      </c>
      <c r="F137" s="221" t="s">
        <v>159</v>
      </c>
      <c r="G137" s="222" t="s">
        <v>160</v>
      </c>
      <c r="H137" s="223">
        <v>49.600000000000001</v>
      </c>
      <c r="I137" s="224"/>
      <c r="J137" s="225">
        <f>ROUND(I137*H137,2)</f>
        <v>0</v>
      </c>
      <c r="K137" s="221" t="s">
        <v>161</v>
      </c>
      <c r="L137" s="45"/>
      <c r="M137" s="226" t="s">
        <v>1</v>
      </c>
      <c r="N137" s="227" t="s">
        <v>38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0.26000000000000001</v>
      </c>
      <c r="T137" s="229">
        <f>S137*H137</f>
        <v>12.896000000000001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162</v>
      </c>
      <c r="AT137" s="230" t="s">
        <v>157</v>
      </c>
      <c r="AU137" s="230" t="s">
        <v>83</v>
      </c>
      <c r="AY137" s="18" t="s">
        <v>155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81</v>
      </c>
      <c r="BK137" s="231">
        <f>ROUND(I137*H137,2)</f>
        <v>0</v>
      </c>
      <c r="BL137" s="18" t="s">
        <v>162</v>
      </c>
      <c r="BM137" s="230" t="s">
        <v>83</v>
      </c>
    </row>
    <row r="138" s="13" customFormat="1">
      <c r="A138" s="13"/>
      <c r="B138" s="232"/>
      <c r="C138" s="233"/>
      <c r="D138" s="234" t="s">
        <v>163</v>
      </c>
      <c r="E138" s="235" t="s">
        <v>1</v>
      </c>
      <c r="F138" s="236" t="s">
        <v>164</v>
      </c>
      <c r="G138" s="233"/>
      <c r="H138" s="235" t="s">
        <v>1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163</v>
      </c>
      <c r="AU138" s="242" t="s">
        <v>83</v>
      </c>
      <c r="AV138" s="13" t="s">
        <v>81</v>
      </c>
      <c r="AW138" s="13" t="s">
        <v>30</v>
      </c>
      <c r="AX138" s="13" t="s">
        <v>73</v>
      </c>
      <c r="AY138" s="242" t="s">
        <v>155</v>
      </c>
    </row>
    <row r="139" s="14" customFormat="1">
      <c r="A139" s="14"/>
      <c r="B139" s="243"/>
      <c r="C139" s="244"/>
      <c r="D139" s="234" t="s">
        <v>163</v>
      </c>
      <c r="E139" s="245" t="s">
        <v>1</v>
      </c>
      <c r="F139" s="246" t="s">
        <v>165</v>
      </c>
      <c r="G139" s="244"/>
      <c r="H139" s="247">
        <v>49.600000000000001</v>
      </c>
      <c r="I139" s="248"/>
      <c r="J139" s="244"/>
      <c r="K139" s="244"/>
      <c r="L139" s="249"/>
      <c r="M139" s="250"/>
      <c r="N139" s="251"/>
      <c r="O139" s="251"/>
      <c r="P139" s="251"/>
      <c r="Q139" s="251"/>
      <c r="R139" s="251"/>
      <c r="S139" s="251"/>
      <c r="T139" s="25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3" t="s">
        <v>163</v>
      </c>
      <c r="AU139" s="253" t="s">
        <v>83</v>
      </c>
      <c r="AV139" s="14" t="s">
        <v>83</v>
      </c>
      <c r="AW139" s="14" t="s">
        <v>30</v>
      </c>
      <c r="AX139" s="14" t="s">
        <v>73</v>
      </c>
      <c r="AY139" s="253" t="s">
        <v>155</v>
      </c>
    </row>
    <row r="140" s="15" customFormat="1">
      <c r="A140" s="15"/>
      <c r="B140" s="254"/>
      <c r="C140" s="255"/>
      <c r="D140" s="234" t="s">
        <v>163</v>
      </c>
      <c r="E140" s="256" t="s">
        <v>1</v>
      </c>
      <c r="F140" s="257" t="s">
        <v>166</v>
      </c>
      <c r="G140" s="255"/>
      <c r="H140" s="258">
        <v>49.600000000000001</v>
      </c>
      <c r="I140" s="259"/>
      <c r="J140" s="255"/>
      <c r="K140" s="255"/>
      <c r="L140" s="260"/>
      <c r="M140" s="261"/>
      <c r="N140" s="262"/>
      <c r="O140" s="262"/>
      <c r="P140" s="262"/>
      <c r="Q140" s="262"/>
      <c r="R140" s="262"/>
      <c r="S140" s="262"/>
      <c r="T140" s="263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4" t="s">
        <v>163</v>
      </c>
      <c r="AU140" s="264" t="s">
        <v>83</v>
      </c>
      <c r="AV140" s="15" t="s">
        <v>162</v>
      </c>
      <c r="AW140" s="15" t="s">
        <v>30</v>
      </c>
      <c r="AX140" s="15" t="s">
        <v>81</v>
      </c>
      <c r="AY140" s="264" t="s">
        <v>155</v>
      </c>
    </row>
    <row r="141" s="2" customFormat="1" ht="24.15" customHeight="1">
      <c r="A141" s="39"/>
      <c r="B141" s="40"/>
      <c r="C141" s="219" t="s">
        <v>83</v>
      </c>
      <c r="D141" s="219" t="s">
        <v>157</v>
      </c>
      <c r="E141" s="220" t="s">
        <v>167</v>
      </c>
      <c r="F141" s="221" t="s">
        <v>168</v>
      </c>
      <c r="G141" s="222" t="s">
        <v>160</v>
      </c>
      <c r="H141" s="223">
        <v>49.600000000000001</v>
      </c>
      <c r="I141" s="224"/>
      <c r="J141" s="225">
        <f>ROUND(I141*H141,2)</f>
        <v>0</v>
      </c>
      <c r="K141" s="221" t="s">
        <v>161</v>
      </c>
      <c r="L141" s="45"/>
      <c r="M141" s="226" t="s">
        <v>1</v>
      </c>
      <c r="N141" s="227" t="s">
        <v>38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0.29999999999999999</v>
      </c>
      <c r="T141" s="229">
        <f>S141*H141</f>
        <v>14.879999999999999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162</v>
      </c>
      <c r="AT141" s="230" t="s">
        <v>157</v>
      </c>
      <c r="AU141" s="230" t="s">
        <v>83</v>
      </c>
      <c r="AY141" s="18" t="s">
        <v>155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81</v>
      </c>
      <c r="BK141" s="231">
        <f>ROUND(I141*H141,2)</f>
        <v>0</v>
      </c>
      <c r="BL141" s="18" t="s">
        <v>162</v>
      </c>
      <c r="BM141" s="230" t="s">
        <v>162</v>
      </c>
    </row>
    <row r="142" s="13" customFormat="1">
      <c r="A142" s="13"/>
      <c r="B142" s="232"/>
      <c r="C142" s="233"/>
      <c r="D142" s="234" t="s">
        <v>163</v>
      </c>
      <c r="E142" s="235" t="s">
        <v>1</v>
      </c>
      <c r="F142" s="236" t="s">
        <v>164</v>
      </c>
      <c r="G142" s="233"/>
      <c r="H142" s="235" t="s">
        <v>1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163</v>
      </c>
      <c r="AU142" s="242" t="s">
        <v>83</v>
      </c>
      <c r="AV142" s="13" t="s">
        <v>81</v>
      </c>
      <c r="AW142" s="13" t="s">
        <v>30</v>
      </c>
      <c r="AX142" s="13" t="s">
        <v>73</v>
      </c>
      <c r="AY142" s="242" t="s">
        <v>155</v>
      </c>
    </row>
    <row r="143" s="14" customFormat="1">
      <c r="A143" s="14"/>
      <c r="B143" s="243"/>
      <c r="C143" s="244"/>
      <c r="D143" s="234" t="s">
        <v>163</v>
      </c>
      <c r="E143" s="245" t="s">
        <v>1</v>
      </c>
      <c r="F143" s="246" t="s">
        <v>165</v>
      </c>
      <c r="G143" s="244"/>
      <c r="H143" s="247">
        <v>49.600000000000001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3" t="s">
        <v>163</v>
      </c>
      <c r="AU143" s="253" t="s">
        <v>83</v>
      </c>
      <c r="AV143" s="14" t="s">
        <v>83</v>
      </c>
      <c r="AW143" s="14" t="s">
        <v>30</v>
      </c>
      <c r="AX143" s="14" t="s">
        <v>73</v>
      </c>
      <c r="AY143" s="253" t="s">
        <v>155</v>
      </c>
    </row>
    <row r="144" s="15" customFormat="1">
      <c r="A144" s="15"/>
      <c r="B144" s="254"/>
      <c r="C144" s="255"/>
      <c r="D144" s="234" t="s">
        <v>163</v>
      </c>
      <c r="E144" s="256" t="s">
        <v>1</v>
      </c>
      <c r="F144" s="257" t="s">
        <v>166</v>
      </c>
      <c r="G144" s="255"/>
      <c r="H144" s="258">
        <v>49.600000000000001</v>
      </c>
      <c r="I144" s="259"/>
      <c r="J144" s="255"/>
      <c r="K144" s="255"/>
      <c r="L144" s="260"/>
      <c r="M144" s="261"/>
      <c r="N144" s="262"/>
      <c r="O144" s="262"/>
      <c r="P144" s="262"/>
      <c r="Q144" s="262"/>
      <c r="R144" s="262"/>
      <c r="S144" s="262"/>
      <c r="T144" s="263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4" t="s">
        <v>163</v>
      </c>
      <c r="AU144" s="264" t="s">
        <v>83</v>
      </c>
      <c r="AV144" s="15" t="s">
        <v>162</v>
      </c>
      <c r="AW144" s="15" t="s">
        <v>30</v>
      </c>
      <c r="AX144" s="15" t="s">
        <v>81</v>
      </c>
      <c r="AY144" s="264" t="s">
        <v>155</v>
      </c>
    </row>
    <row r="145" s="2" customFormat="1" ht="24.15" customHeight="1">
      <c r="A145" s="39"/>
      <c r="B145" s="40"/>
      <c r="C145" s="219" t="s">
        <v>169</v>
      </c>
      <c r="D145" s="219" t="s">
        <v>157</v>
      </c>
      <c r="E145" s="220" t="s">
        <v>170</v>
      </c>
      <c r="F145" s="221" t="s">
        <v>171</v>
      </c>
      <c r="G145" s="222" t="s">
        <v>160</v>
      </c>
      <c r="H145" s="223">
        <v>49.600000000000001</v>
      </c>
      <c r="I145" s="224"/>
      <c r="J145" s="225">
        <f>ROUND(I145*H145,2)</f>
        <v>0</v>
      </c>
      <c r="K145" s="221" t="s">
        <v>161</v>
      </c>
      <c r="L145" s="45"/>
      <c r="M145" s="226" t="s">
        <v>1</v>
      </c>
      <c r="N145" s="227" t="s">
        <v>38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162</v>
      </c>
      <c r="AT145" s="230" t="s">
        <v>157</v>
      </c>
      <c r="AU145" s="230" t="s">
        <v>83</v>
      </c>
      <c r="AY145" s="18" t="s">
        <v>155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81</v>
      </c>
      <c r="BK145" s="231">
        <f>ROUND(I145*H145,2)</f>
        <v>0</v>
      </c>
      <c r="BL145" s="18" t="s">
        <v>162</v>
      </c>
      <c r="BM145" s="230" t="s">
        <v>172</v>
      </c>
    </row>
    <row r="146" s="13" customFormat="1">
      <c r="A146" s="13"/>
      <c r="B146" s="232"/>
      <c r="C146" s="233"/>
      <c r="D146" s="234" t="s">
        <v>163</v>
      </c>
      <c r="E146" s="235" t="s">
        <v>1</v>
      </c>
      <c r="F146" s="236" t="s">
        <v>164</v>
      </c>
      <c r="G146" s="233"/>
      <c r="H146" s="235" t="s">
        <v>1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163</v>
      </c>
      <c r="AU146" s="242" t="s">
        <v>83</v>
      </c>
      <c r="AV146" s="13" t="s">
        <v>81</v>
      </c>
      <c r="AW146" s="13" t="s">
        <v>30</v>
      </c>
      <c r="AX146" s="13" t="s">
        <v>73</v>
      </c>
      <c r="AY146" s="242" t="s">
        <v>155</v>
      </c>
    </row>
    <row r="147" s="14" customFormat="1">
      <c r="A147" s="14"/>
      <c r="B147" s="243"/>
      <c r="C147" s="244"/>
      <c r="D147" s="234" t="s">
        <v>163</v>
      </c>
      <c r="E147" s="245" t="s">
        <v>1</v>
      </c>
      <c r="F147" s="246" t="s">
        <v>165</v>
      </c>
      <c r="G147" s="244"/>
      <c r="H147" s="247">
        <v>49.600000000000001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3" t="s">
        <v>163</v>
      </c>
      <c r="AU147" s="253" t="s">
        <v>83</v>
      </c>
      <c r="AV147" s="14" t="s">
        <v>83</v>
      </c>
      <c r="AW147" s="14" t="s">
        <v>30</v>
      </c>
      <c r="AX147" s="14" t="s">
        <v>73</v>
      </c>
      <c r="AY147" s="253" t="s">
        <v>155</v>
      </c>
    </row>
    <row r="148" s="15" customFormat="1">
      <c r="A148" s="15"/>
      <c r="B148" s="254"/>
      <c r="C148" s="255"/>
      <c r="D148" s="234" t="s">
        <v>163</v>
      </c>
      <c r="E148" s="256" t="s">
        <v>1</v>
      </c>
      <c r="F148" s="257" t="s">
        <v>166</v>
      </c>
      <c r="G148" s="255"/>
      <c r="H148" s="258">
        <v>49.600000000000001</v>
      </c>
      <c r="I148" s="259"/>
      <c r="J148" s="255"/>
      <c r="K148" s="255"/>
      <c r="L148" s="260"/>
      <c r="M148" s="261"/>
      <c r="N148" s="262"/>
      <c r="O148" s="262"/>
      <c r="P148" s="262"/>
      <c r="Q148" s="262"/>
      <c r="R148" s="262"/>
      <c r="S148" s="262"/>
      <c r="T148" s="263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4" t="s">
        <v>163</v>
      </c>
      <c r="AU148" s="264" t="s">
        <v>83</v>
      </c>
      <c r="AV148" s="15" t="s">
        <v>162</v>
      </c>
      <c r="AW148" s="15" t="s">
        <v>30</v>
      </c>
      <c r="AX148" s="15" t="s">
        <v>81</v>
      </c>
      <c r="AY148" s="264" t="s">
        <v>155</v>
      </c>
    </row>
    <row r="149" s="2" customFormat="1" ht="24.15" customHeight="1">
      <c r="A149" s="39"/>
      <c r="B149" s="40"/>
      <c r="C149" s="219" t="s">
        <v>162</v>
      </c>
      <c r="D149" s="219" t="s">
        <v>157</v>
      </c>
      <c r="E149" s="220" t="s">
        <v>173</v>
      </c>
      <c r="F149" s="221" t="s">
        <v>174</v>
      </c>
      <c r="G149" s="222" t="s">
        <v>160</v>
      </c>
      <c r="H149" s="223">
        <v>49.600000000000001</v>
      </c>
      <c r="I149" s="224"/>
      <c r="J149" s="225">
        <f>ROUND(I149*H149,2)</f>
        <v>0</v>
      </c>
      <c r="K149" s="221" t="s">
        <v>161</v>
      </c>
      <c r="L149" s="45"/>
      <c r="M149" s="226" t="s">
        <v>1</v>
      </c>
      <c r="N149" s="227" t="s">
        <v>38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162</v>
      </c>
      <c r="AT149" s="230" t="s">
        <v>157</v>
      </c>
      <c r="AU149" s="230" t="s">
        <v>83</v>
      </c>
      <c r="AY149" s="18" t="s">
        <v>155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81</v>
      </c>
      <c r="BK149" s="231">
        <f>ROUND(I149*H149,2)</f>
        <v>0</v>
      </c>
      <c r="BL149" s="18" t="s">
        <v>162</v>
      </c>
      <c r="BM149" s="230" t="s">
        <v>175</v>
      </c>
    </row>
    <row r="150" s="14" customFormat="1">
      <c r="A150" s="14"/>
      <c r="B150" s="243"/>
      <c r="C150" s="244"/>
      <c r="D150" s="234" t="s">
        <v>163</v>
      </c>
      <c r="E150" s="245" t="s">
        <v>1</v>
      </c>
      <c r="F150" s="246" t="s">
        <v>176</v>
      </c>
      <c r="G150" s="244"/>
      <c r="H150" s="247">
        <v>49.600000000000001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163</v>
      </c>
      <c r="AU150" s="253" t="s">
        <v>83</v>
      </c>
      <c r="AV150" s="14" t="s">
        <v>83</v>
      </c>
      <c r="AW150" s="14" t="s">
        <v>30</v>
      </c>
      <c r="AX150" s="14" t="s">
        <v>73</v>
      </c>
      <c r="AY150" s="253" t="s">
        <v>155</v>
      </c>
    </row>
    <row r="151" s="15" customFormat="1">
      <c r="A151" s="15"/>
      <c r="B151" s="254"/>
      <c r="C151" s="255"/>
      <c r="D151" s="234" t="s">
        <v>163</v>
      </c>
      <c r="E151" s="256" t="s">
        <v>1</v>
      </c>
      <c r="F151" s="257" t="s">
        <v>166</v>
      </c>
      <c r="G151" s="255"/>
      <c r="H151" s="258">
        <v>49.600000000000001</v>
      </c>
      <c r="I151" s="259"/>
      <c r="J151" s="255"/>
      <c r="K151" s="255"/>
      <c r="L151" s="260"/>
      <c r="M151" s="261"/>
      <c r="N151" s="262"/>
      <c r="O151" s="262"/>
      <c r="P151" s="262"/>
      <c r="Q151" s="262"/>
      <c r="R151" s="262"/>
      <c r="S151" s="262"/>
      <c r="T151" s="263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4" t="s">
        <v>163</v>
      </c>
      <c r="AU151" s="264" t="s">
        <v>83</v>
      </c>
      <c r="AV151" s="15" t="s">
        <v>162</v>
      </c>
      <c r="AW151" s="15" t="s">
        <v>30</v>
      </c>
      <c r="AX151" s="15" t="s">
        <v>81</v>
      </c>
      <c r="AY151" s="264" t="s">
        <v>155</v>
      </c>
    </row>
    <row r="152" s="2" customFormat="1" ht="21.75" customHeight="1">
      <c r="A152" s="39"/>
      <c r="B152" s="40"/>
      <c r="C152" s="219" t="s">
        <v>177</v>
      </c>
      <c r="D152" s="219" t="s">
        <v>157</v>
      </c>
      <c r="E152" s="220" t="s">
        <v>178</v>
      </c>
      <c r="F152" s="221" t="s">
        <v>179</v>
      </c>
      <c r="G152" s="222" t="s">
        <v>160</v>
      </c>
      <c r="H152" s="223">
        <v>49.600000000000001</v>
      </c>
      <c r="I152" s="224"/>
      <c r="J152" s="225">
        <f>ROUND(I152*H152,2)</f>
        <v>0</v>
      </c>
      <c r="K152" s="221" t="s">
        <v>161</v>
      </c>
      <c r="L152" s="45"/>
      <c r="M152" s="226" t="s">
        <v>1</v>
      </c>
      <c r="N152" s="227" t="s">
        <v>38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162</v>
      </c>
      <c r="AT152" s="230" t="s">
        <v>157</v>
      </c>
      <c r="AU152" s="230" t="s">
        <v>83</v>
      </c>
      <c r="AY152" s="18" t="s">
        <v>155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81</v>
      </c>
      <c r="BK152" s="231">
        <f>ROUND(I152*H152,2)</f>
        <v>0</v>
      </c>
      <c r="BL152" s="18" t="s">
        <v>162</v>
      </c>
      <c r="BM152" s="230" t="s">
        <v>180</v>
      </c>
    </row>
    <row r="153" s="14" customFormat="1">
      <c r="A153" s="14"/>
      <c r="B153" s="243"/>
      <c r="C153" s="244"/>
      <c r="D153" s="234" t="s">
        <v>163</v>
      </c>
      <c r="E153" s="245" t="s">
        <v>1</v>
      </c>
      <c r="F153" s="246" t="s">
        <v>176</v>
      </c>
      <c r="G153" s="244"/>
      <c r="H153" s="247">
        <v>49.600000000000001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3" t="s">
        <v>163</v>
      </c>
      <c r="AU153" s="253" t="s">
        <v>83</v>
      </c>
      <c r="AV153" s="14" t="s">
        <v>83</v>
      </c>
      <c r="AW153" s="14" t="s">
        <v>30</v>
      </c>
      <c r="AX153" s="14" t="s">
        <v>73</v>
      </c>
      <c r="AY153" s="253" t="s">
        <v>155</v>
      </c>
    </row>
    <row r="154" s="15" customFormat="1">
      <c r="A154" s="15"/>
      <c r="B154" s="254"/>
      <c r="C154" s="255"/>
      <c r="D154" s="234" t="s">
        <v>163</v>
      </c>
      <c r="E154" s="256" t="s">
        <v>1</v>
      </c>
      <c r="F154" s="257" t="s">
        <v>166</v>
      </c>
      <c r="G154" s="255"/>
      <c r="H154" s="258">
        <v>49.600000000000001</v>
      </c>
      <c r="I154" s="259"/>
      <c r="J154" s="255"/>
      <c r="K154" s="255"/>
      <c r="L154" s="260"/>
      <c r="M154" s="261"/>
      <c r="N154" s="262"/>
      <c r="O154" s="262"/>
      <c r="P154" s="262"/>
      <c r="Q154" s="262"/>
      <c r="R154" s="262"/>
      <c r="S154" s="262"/>
      <c r="T154" s="263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4" t="s">
        <v>163</v>
      </c>
      <c r="AU154" s="264" t="s">
        <v>83</v>
      </c>
      <c r="AV154" s="15" t="s">
        <v>162</v>
      </c>
      <c r="AW154" s="15" t="s">
        <v>30</v>
      </c>
      <c r="AX154" s="15" t="s">
        <v>81</v>
      </c>
      <c r="AY154" s="264" t="s">
        <v>155</v>
      </c>
    </row>
    <row r="155" s="12" customFormat="1" ht="22.8" customHeight="1">
      <c r="A155" s="12"/>
      <c r="B155" s="203"/>
      <c r="C155" s="204"/>
      <c r="D155" s="205" t="s">
        <v>72</v>
      </c>
      <c r="E155" s="217" t="s">
        <v>169</v>
      </c>
      <c r="F155" s="217" t="s">
        <v>181</v>
      </c>
      <c r="G155" s="204"/>
      <c r="H155" s="204"/>
      <c r="I155" s="207"/>
      <c r="J155" s="218">
        <f>BK155</f>
        <v>0</v>
      </c>
      <c r="K155" s="204"/>
      <c r="L155" s="209"/>
      <c r="M155" s="210"/>
      <c r="N155" s="211"/>
      <c r="O155" s="211"/>
      <c r="P155" s="212">
        <f>SUM(P156:P177)</f>
        <v>0</v>
      </c>
      <c r="Q155" s="211"/>
      <c r="R155" s="212">
        <f>SUM(R156:R177)</f>
        <v>0</v>
      </c>
      <c r="S155" s="211"/>
      <c r="T155" s="213">
        <f>SUM(T156:T177)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4" t="s">
        <v>81</v>
      </c>
      <c r="AT155" s="215" t="s">
        <v>72</v>
      </c>
      <c r="AU155" s="215" t="s">
        <v>81</v>
      </c>
      <c r="AY155" s="214" t="s">
        <v>155</v>
      </c>
      <c r="BK155" s="216">
        <f>SUM(BK156:BK177)</f>
        <v>0</v>
      </c>
    </row>
    <row r="156" s="2" customFormat="1" ht="16.5" customHeight="1">
      <c r="A156" s="39"/>
      <c r="B156" s="40"/>
      <c r="C156" s="219" t="s">
        <v>172</v>
      </c>
      <c r="D156" s="219" t="s">
        <v>157</v>
      </c>
      <c r="E156" s="220" t="s">
        <v>182</v>
      </c>
      <c r="F156" s="221" t="s">
        <v>183</v>
      </c>
      <c r="G156" s="222" t="s">
        <v>184</v>
      </c>
      <c r="H156" s="223">
        <v>16</v>
      </c>
      <c r="I156" s="224"/>
      <c r="J156" s="225">
        <f>ROUND(I156*H156,2)</f>
        <v>0</v>
      </c>
      <c r="K156" s="221" t="s">
        <v>185</v>
      </c>
      <c r="L156" s="45"/>
      <c r="M156" s="226" t="s">
        <v>1</v>
      </c>
      <c r="N156" s="227" t="s">
        <v>38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162</v>
      </c>
      <c r="AT156" s="230" t="s">
        <v>157</v>
      </c>
      <c r="AU156" s="230" t="s">
        <v>83</v>
      </c>
      <c r="AY156" s="18" t="s">
        <v>155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81</v>
      </c>
      <c r="BK156" s="231">
        <f>ROUND(I156*H156,2)</f>
        <v>0</v>
      </c>
      <c r="BL156" s="18" t="s">
        <v>162</v>
      </c>
      <c r="BM156" s="230" t="s">
        <v>186</v>
      </c>
    </row>
    <row r="157" s="13" customFormat="1">
      <c r="A157" s="13"/>
      <c r="B157" s="232"/>
      <c r="C157" s="233"/>
      <c r="D157" s="234" t="s">
        <v>163</v>
      </c>
      <c r="E157" s="235" t="s">
        <v>1</v>
      </c>
      <c r="F157" s="236" t="s">
        <v>187</v>
      </c>
      <c r="G157" s="233"/>
      <c r="H157" s="235" t="s">
        <v>1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163</v>
      </c>
      <c r="AU157" s="242" t="s">
        <v>83</v>
      </c>
      <c r="AV157" s="13" t="s">
        <v>81</v>
      </c>
      <c r="AW157" s="13" t="s">
        <v>30</v>
      </c>
      <c r="AX157" s="13" t="s">
        <v>73</v>
      </c>
      <c r="AY157" s="242" t="s">
        <v>155</v>
      </c>
    </row>
    <row r="158" s="13" customFormat="1">
      <c r="A158" s="13"/>
      <c r="B158" s="232"/>
      <c r="C158" s="233"/>
      <c r="D158" s="234" t="s">
        <v>163</v>
      </c>
      <c r="E158" s="235" t="s">
        <v>1</v>
      </c>
      <c r="F158" s="236" t="s">
        <v>188</v>
      </c>
      <c r="G158" s="233"/>
      <c r="H158" s="235" t="s">
        <v>1</v>
      </c>
      <c r="I158" s="237"/>
      <c r="J158" s="233"/>
      <c r="K158" s="233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163</v>
      </c>
      <c r="AU158" s="242" t="s">
        <v>83</v>
      </c>
      <c r="AV158" s="13" t="s">
        <v>81</v>
      </c>
      <c r="AW158" s="13" t="s">
        <v>30</v>
      </c>
      <c r="AX158" s="13" t="s">
        <v>73</v>
      </c>
      <c r="AY158" s="242" t="s">
        <v>155</v>
      </c>
    </row>
    <row r="159" s="14" customFormat="1">
      <c r="A159" s="14"/>
      <c r="B159" s="243"/>
      <c r="C159" s="244"/>
      <c r="D159" s="234" t="s">
        <v>163</v>
      </c>
      <c r="E159" s="245" t="s">
        <v>1</v>
      </c>
      <c r="F159" s="246" t="s">
        <v>162</v>
      </c>
      <c r="G159" s="244"/>
      <c r="H159" s="247">
        <v>4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3" t="s">
        <v>163</v>
      </c>
      <c r="AU159" s="253" t="s">
        <v>83</v>
      </c>
      <c r="AV159" s="14" t="s">
        <v>83</v>
      </c>
      <c r="AW159" s="14" t="s">
        <v>30</v>
      </c>
      <c r="AX159" s="14" t="s">
        <v>73</v>
      </c>
      <c r="AY159" s="253" t="s">
        <v>155</v>
      </c>
    </row>
    <row r="160" s="13" customFormat="1">
      <c r="A160" s="13"/>
      <c r="B160" s="232"/>
      <c r="C160" s="233"/>
      <c r="D160" s="234" t="s">
        <v>163</v>
      </c>
      <c r="E160" s="235" t="s">
        <v>1</v>
      </c>
      <c r="F160" s="236" t="s">
        <v>189</v>
      </c>
      <c r="G160" s="233"/>
      <c r="H160" s="235" t="s">
        <v>1</v>
      </c>
      <c r="I160" s="237"/>
      <c r="J160" s="233"/>
      <c r="K160" s="233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163</v>
      </c>
      <c r="AU160" s="242" t="s">
        <v>83</v>
      </c>
      <c r="AV160" s="13" t="s">
        <v>81</v>
      </c>
      <c r="AW160" s="13" t="s">
        <v>30</v>
      </c>
      <c r="AX160" s="13" t="s">
        <v>73</v>
      </c>
      <c r="AY160" s="242" t="s">
        <v>155</v>
      </c>
    </row>
    <row r="161" s="14" customFormat="1">
      <c r="A161" s="14"/>
      <c r="B161" s="243"/>
      <c r="C161" s="244"/>
      <c r="D161" s="234" t="s">
        <v>163</v>
      </c>
      <c r="E161" s="245" t="s">
        <v>1</v>
      </c>
      <c r="F161" s="246" t="s">
        <v>162</v>
      </c>
      <c r="G161" s="244"/>
      <c r="H161" s="247">
        <v>4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163</v>
      </c>
      <c r="AU161" s="253" t="s">
        <v>83</v>
      </c>
      <c r="AV161" s="14" t="s">
        <v>83</v>
      </c>
      <c r="AW161" s="14" t="s">
        <v>30</v>
      </c>
      <c r="AX161" s="14" t="s">
        <v>73</v>
      </c>
      <c r="AY161" s="253" t="s">
        <v>155</v>
      </c>
    </row>
    <row r="162" s="13" customFormat="1">
      <c r="A162" s="13"/>
      <c r="B162" s="232"/>
      <c r="C162" s="233"/>
      <c r="D162" s="234" t="s">
        <v>163</v>
      </c>
      <c r="E162" s="235" t="s">
        <v>1</v>
      </c>
      <c r="F162" s="236" t="s">
        <v>190</v>
      </c>
      <c r="G162" s="233"/>
      <c r="H162" s="235" t="s">
        <v>1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163</v>
      </c>
      <c r="AU162" s="242" t="s">
        <v>83</v>
      </c>
      <c r="AV162" s="13" t="s">
        <v>81</v>
      </c>
      <c r="AW162" s="13" t="s">
        <v>30</v>
      </c>
      <c r="AX162" s="13" t="s">
        <v>73</v>
      </c>
      <c r="AY162" s="242" t="s">
        <v>155</v>
      </c>
    </row>
    <row r="163" s="14" customFormat="1">
      <c r="A163" s="14"/>
      <c r="B163" s="243"/>
      <c r="C163" s="244"/>
      <c r="D163" s="234" t="s">
        <v>163</v>
      </c>
      <c r="E163" s="245" t="s">
        <v>1</v>
      </c>
      <c r="F163" s="246" t="s">
        <v>162</v>
      </c>
      <c r="G163" s="244"/>
      <c r="H163" s="247">
        <v>4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3" t="s">
        <v>163</v>
      </c>
      <c r="AU163" s="253" t="s">
        <v>83</v>
      </c>
      <c r="AV163" s="14" t="s">
        <v>83</v>
      </c>
      <c r="AW163" s="14" t="s">
        <v>30</v>
      </c>
      <c r="AX163" s="14" t="s">
        <v>73</v>
      </c>
      <c r="AY163" s="253" t="s">
        <v>155</v>
      </c>
    </row>
    <row r="164" s="13" customFormat="1">
      <c r="A164" s="13"/>
      <c r="B164" s="232"/>
      <c r="C164" s="233"/>
      <c r="D164" s="234" t="s">
        <v>163</v>
      </c>
      <c r="E164" s="235" t="s">
        <v>1</v>
      </c>
      <c r="F164" s="236" t="s">
        <v>191</v>
      </c>
      <c r="G164" s="233"/>
      <c r="H164" s="235" t="s">
        <v>1</v>
      </c>
      <c r="I164" s="237"/>
      <c r="J164" s="233"/>
      <c r="K164" s="233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163</v>
      </c>
      <c r="AU164" s="242" t="s">
        <v>83</v>
      </c>
      <c r="AV164" s="13" t="s">
        <v>81</v>
      </c>
      <c r="AW164" s="13" t="s">
        <v>30</v>
      </c>
      <c r="AX164" s="13" t="s">
        <v>73</v>
      </c>
      <c r="AY164" s="242" t="s">
        <v>155</v>
      </c>
    </row>
    <row r="165" s="14" customFormat="1">
      <c r="A165" s="14"/>
      <c r="B165" s="243"/>
      <c r="C165" s="244"/>
      <c r="D165" s="234" t="s">
        <v>163</v>
      </c>
      <c r="E165" s="245" t="s">
        <v>1</v>
      </c>
      <c r="F165" s="246" t="s">
        <v>83</v>
      </c>
      <c r="G165" s="244"/>
      <c r="H165" s="247">
        <v>2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3" t="s">
        <v>163</v>
      </c>
      <c r="AU165" s="253" t="s">
        <v>83</v>
      </c>
      <c r="AV165" s="14" t="s">
        <v>83</v>
      </c>
      <c r="AW165" s="14" t="s">
        <v>30</v>
      </c>
      <c r="AX165" s="14" t="s">
        <v>73</v>
      </c>
      <c r="AY165" s="253" t="s">
        <v>155</v>
      </c>
    </row>
    <row r="166" s="13" customFormat="1">
      <c r="A166" s="13"/>
      <c r="B166" s="232"/>
      <c r="C166" s="233"/>
      <c r="D166" s="234" t="s">
        <v>163</v>
      </c>
      <c r="E166" s="235" t="s">
        <v>1</v>
      </c>
      <c r="F166" s="236" t="s">
        <v>192</v>
      </c>
      <c r="G166" s="233"/>
      <c r="H166" s="235" t="s">
        <v>1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163</v>
      </c>
      <c r="AU166" s="242" t="s">
        <v>83</v>
      </c>
      <c r="AV166" s="13" t="s">
        <v>81</v>
      </c>
      <c r="AW166" s="13" t="s">
        <v>30</v>
      </c>
      <c r="AX166" s="13" t="s">
        <v>73</v>
      </c>
      <c r="AY166" s="242" t="s">
        <v>155</v>
      </c>
    </row>
    <row r="167" s="14" customFormat="1">
      <c r="A167" s="14"/>
      <c r="B167" s="243"/>
      <c r="C167" s="244"/>
      <c r="D167" s="234" t="s">
        <v>163</v>
      </c>
      <c r="E167" s="245" t="s">
        <v>1</v>
      </c>
      <c r="F167" s="246" t="s">
        <v>83</v>
      </c>
      <c r="G167" s="244"/>
      <c r="H167" s="247">
        <v>2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3" t="s">
        <v>163</v>
      </c>
      <c r="AU167" s="253" t="s">
        <v>83</v>
      </c>
      <c r="AV167" s="14" t="s">
        <v>83</v>
      </c>
      <c r="AW167" s="14" t="s">
        <v>30</v>
      </c>
      <c r="AX167" s="14" t="s">
        <v>73</v>
      </c>
      <c r="AY167" s="253" t="s">
        <v>155</v>
      </c>
    </row>
    <row r="168" s="15" customFormat="1">
      <c r="A168" s="15"/>
      <c r="B168" s="254"/>
      <c r="C168" s="255"/>
      <c r="D168" s="234" t="s">
        <v>163</v>
      </c>
      <c r="E168" s="256" t="s">
        <v>1</v>
      </c>
      <c r="F168" s="257" t="s">
        <v>166</v>
      </c>
      <c r="G168" s="255"/>
      <c r="H168" s="258">
        <v>16</v>
      </c>
      <c r="I168" s="259"/>
      <c r="J168" s="255"/>
      <c r="K168" s="255"/>
      <c r="L168" s="260"/>
      <c r="M168" s="261"/>
      <c r="N168" s="262"/>
      <c r="O168" s="262"/>
      <c r="P168" s="262"/>
      <c r="Q168" s="262"/>
      <c r="R168" s="262"/>
      <c r="S168" s="262"/>
      <c r="T168" s="263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4" t="s">
        <v>163</v>
      </c>
      <c r="AU168" s="264" t="s">
        <v>83</v>
      </c>
      <c r="AV168" s="15" t="s">
        <v>162</v>
      </c>
      <c r="AW168" s="15" t="s">
        <v>30</v>
      </c>
      <c r="AX168" s="15" t="s">
        <v>81</v>
      </c>
      <c r="AY168" s="264" t="s">
        <v>155</v>
      </c>
    </row>
    <row r="169" s="2" customFormat="1" ht="16.5" customHeight="1">
      <c r="A169" s="39"/>
      <c r="B169" s="40"/>
      <c r="C169" s="219" t="s">
        <v>193</v>
      </c>
      <c r="D169" s="219" t="s">
        <v>157</v>
      </c>
      <c r="E169" s="220" t="s">
        <v>194</v>
      </c>
      <c r="F169" s="221" t="s">
        <v>195</v>
      </c>
      <c r="G169" s="222" t="s">
        <v>184</v>
      </c>
      <c r="H169" s="223">
        <v>43</v>
      </c>
      <c r="I169" s="224"/>
      <c r="J169" s="225">
        <f>ROUND(I169*H169,2)</f>
        <v>0</v>
      </c>
      <c r="K169" s="221" t="s">
        <v>185</v>
      </c>
      <c r="L169" s="45"/>
      <c r="M169" s="226" t="s">
        <v>1</v>
      </c>
      <c r="N169" s="227" t="s">
        <v>38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162</v>
      </c>
      <c r="AT169" s="230" t="s">
        <v>157</v>
      </c>
      <c r="AU169" s="230" t="s">
        <v>83</v>
      </c>
      <c r="AY169" s="18" t="s">
        <v>155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81</v>
      </c>
      <c r="BK169" s="231">
        <f>ROUND(I169*H169,2)</f>
        <v>0</v>
      </c>
      <c r="BL169" s="18" t="s">
        <v>162</v>
      </c>
      <c r="BM169" s="230" t="s">
        <v>196</v>
      </c>
    </row>
    <row r="170" s="13" customFormat="1">
      <c r="A170" s="13"/>
      <c r="B170" s="232"/>
      <c r="C170" s="233"/>
      <c r="D170" s="234" t="s">
        <v>163</v>
      </c>
      <c r="E170" s="235" t="s">
        <v>1</v>
      </c>
      <c r="F170" s="236" t="s">
        <v>187</v>
      </c>
      <c r="G170" s="233"/>
      <c r="H170" s="235" t="s">
        <v>1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163</v>
      </c>
      <c r="AU170" s="242" t="s">
        <v>83</v>
      </c>
      <c r="AV170" s="13" t="s">
        <v>81</v>
      </c>
      <c r="AW170" s="13" t="s">
        <v>30</v>
      </c>
      <c r="AX170" s="13" t="s">
        <v>73</v>
      </c>
      <c r="AY170" s="242" t="s">
        <v>155</v>
      </c>
    </row>
    <row r="171" s="13" customFormat="1">
      <c r="A171" s="13"/>
      <c r="B171" s="232"/>
      <c r="C171" s="233"/>
      <c r="D171" s="234" t="s">
        <v>163</v>
      </c>
      <c r="E171" s="235" t="s">
        <v>1</v>
      </c>
      <c r="F171" s="236" t="s">
        <v>188</v>
      </c>
      <c r="G171" s="233"/>
      <c r="H171" s="235" t="s">
        <v>1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163</v>
      </c>
      <c r="AU171" s="242" t="s">
        <v>83</v>
      </c>
      <c r="AV171" s="13" t="s">
        <v>81</v>
      </c>
      <c r="AW171" s="13" t="s">
        <v>30</v>
      </c>
      <c r="AX171" s="13" t="s">
        <v>73</v>
      </c>
      <c r="AY171" s="242" t="s">
        <v>155</v>
      </c>
    </row>
    <row r="172" s="14" customFormat="1">
      <c r="A172" s="14"/>
      <c r="B172" s="243"/>
      <c r="C172" s="244"/>
      <c r="D172" s="234" t="s">
        <v>163</v>
      </c>
      <c r="E172" s="245" t="s">
        <v>1</v>
      </c>
      <c r="F172" s="246" t="s">
        <v>175</v>
      </c>
      <c r="G172" s="244"/>
      <c r="H172" s="247">
        <v>8</v>
      </c>
      <c r="I172" s="248"/>
      <c r="J172" s="244"/>
      <c r="K172" s="244"/>
      <c r="L172" s="249"/>
      <c r="M172" s="250"/>
      <c r="N172" s="251"/>
      <c r="O172" s="251"/>
      <c r="P172" s="251"/>
      <c r="Q172" s="251"/>
      <c r="R172" s="251"/>
      <c r="S172" s="251"/>
      <c r="T172" s="25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3" t="s">
        <v>163</v>
      </c>
      <c r="AU172" s="253" t="s">
        <v>83</v>
      </c>
      <c r="AV172" s="14" t="s">
        <v>83</v>
      </c>
      <c r="AW172" s="14" t="s">
        <v>30</v>
      </c>
      <c r="AX172" s="14" t="s">
        <v>73</v>
      </c>
      <c r="AY172" s="253" t="s">
        <v>155</v>
      </c>
    </row>
    <row r="173" s="13" customFormat="1">
      <c r="A173" s="13"/>
      <c r="B173" s="232"/>
      <c r="C173" s="233"/>
      <c r="D173" s="234" t="s">
        <v>163</v>
      </c>
      <c r="E173" s="235" t="s">
        <v>1</v>
      </c>
      <c r="F173" s="236" t="s">
        <v>189</v>
      </c>
      <c r="G173" s="233"/>
      <c r="H173" s="235" t="s">
        <v>1</v>
      </c>
      <c r="I173" s="237"/>
      <c r="J173" s="233"/>
      <c r="K173" s="233"/>
      <c r="L173" s="238"/>
      <c r="M173" s="239"/>
      <c r="N173" s="240"/>
      <c r="O173" s="240"/>
      <c r="P173" s="240"/>
      <c r="Q173" s="240"/>
      <c r="R173" s="240"/>
      <c r="S173" s="240"/>
      <c r="T173" s="24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2" t="s">
        <v>163</v>
      </c>
      <c r="AU173" s="242" t="s">
        <v>83</v>
      </c>
      <c r="AV173" s="13" t="s">
        <v>81</v>
      </c>
      <c r="AW173" s="13" t="s">
        <v>30</v>
      </c>
      <c r="AX173" s="13" t="s">
        <v>73</v>
      </c>
      <c r="AY173" s="242" t="s">
        <v>155</v>
      </c>
    </row>
    <row r="174" s="14" customFormat="1">
      <c r="A174" s="14"/>
      <c r="B174" s="243"/>
      <c r="C174" s="244"/>
      <c r="D174" s="234" t="s">
        <v>163</v>
      </c>
      <c r="E174" s="245" t="s">
        <v>1</v>
      </c>
      <c r="F174" s="246" t="s">
        <v>7</v>
      </c>
      <c r="G174" s="244"/>
      <c r="H174" s="247">
        <v>21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3" t="s">
        <v>163</v>
      </c>
      <c r="AU174" s="253" t="s">
        <v>83</v>
      </c>
      <c r="AV174" s="14" t="s">
        <v>83</v>
      </c>
      <c r="AW174" s="14" t="s">
        <v>30</v>
      </c>
      <c r="AX174" s="14" t="s">
        <v>73</v>
      </c>
      <c r="AY174" s="253" t="s">
        <v>155</v>
      </c>
    </row>
    <row r="175" s="13" customFormat="1">
      <c r="A175" s="13"/>
      <c r="B175" s="232"/>
      <c r="C175" s="233"/>
      <c r="D175" s="234" t="s">
        <v>163</v>
      </c>
      <c r="E175" s="235" t="s">
        <v>1</v>
      </c>
      <c r="F175" s="236" t="s">
        <v>190</v>
      </c>
      <c r="G175" s="233"/>
      <c r="H175" s="235" t="s">
        <v>1</v>
      </c>
      <c r="I175" s="237"/>
      <c r="J175" s="233"/>
      <c r="K175" s="233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163</v>
      </c>
      <c r="AU175" s="242" t="s">
        <v>83</v>
      </c>
      <c r="AV175" s="13" t="s">
        <v>81</v>
      </c>
      <c r="AW175" s="13" t="s">
        <v>30</v>
      </c>
      <c r="AX175" s="13" t="s">
        <v>73</v>
      </c>
      <c r="AY175" s="242" t="s">
        <v>155</v>
      </c>
    </row>
    <row r="176" s="14" customFormat="1">
      <c r="A176" s="14"/>
      <c r="B176" s="243"/>
      <c r="C176" s="244"/>
      <c r="D176" s="234" t="s">
        <v>163</v>
      </c>
      <c r="E176" s="245" t="s">
        <v>1</v>
      </c>
      <c r="F176" s="246" t="s">
        <v>196</v>
      </c>
      <c r="G176" s="244"/>
      <c r="H176" s="247">
        <v>14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3" t="s">
        <v>163</v>
      </c>
      <c r="AU176" s="253" t="s">
        <v>83</v>
      </c>
      <c r="AV176" s="14" t="s">
        <v>83</v>
      </c>
      <c r="AW176" s="14" t="s">
        <v>30</v>
      </c>
      <c r="AX176" s="14" t="s">
        <v>73</v>
      </c>
      <c r="AY176" s="253" t="s">
        <v>155</v>
      </c>
    </row>
    <row r="177" s="15" customFormat="1">
      <c r="A177" s="15"/>
      <c r="B177" s="254"/>
      <c r="C177" s="255"/>
      <c r="D177" s="234" t="s">
        <v>163</v>
      </c>
      <c r="E177" s="256" t="s">
        <v>1</v>
      </c>
      <c r="F177" s="257" t="s">
        <v>166</v>
      </c>
      <c r="G177" s="255"/>
      <c r="H177" s="258">
        <v>43</v>
      </c>
      <c r="I177" s="259"/>
      <c r="J177" s="255"/>
      <c r="K177" s="255"/>
      <c r="L177" s="260"/>
      <c r="M177" s="261"/>
      <c r="N177" s="262"/>
      <c r="O177" s="262"/>
      <c r="P177" s="262"/>
      <c r="Q177" s="262"/>
      <c r="R177" s="262"/>
      <c r="S177" s="262"/>
      <c r="T177" s="263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4" t="s">
        <v>163</v>
      </c>
      <c r="AU177" s="264" t="s">
        <v>83</v>
      </c>
      <c r="AV177" s="15" t="s">
        <v>162</v>
      </c>
      <c r="AW177" s="15" t="s">
        <v>30</v>
      </c>
      <c r="AX177" s="15" t="s">
        <v>81</v>
      </c>
      <c r="AY177" s="264" t="s">
        <v>155</v>
      </c>
    </row>
    <row r="178" s="12" customFormat="1" ht="22.8" customHeight="1">
      <c r="A178" s="12"/>
      <c r="B178" s="203"/>
      <c r="C178" s="204"/>
      <c r="D178" s="205" t="s">
        <v>72</v>
      </c>
      <c r="E178" s="217" t="s">
        <v>177</v>
      </c>
      <c r="F178" s="217" t="s">
        <v>197</v>
      </c>
      <c r="G178" s="204"/>
      <c r="H178" s="204"/>
      <c r="I178" s="207"/>
      <c r="J178" s="218">
        <f>BK178</f>
        <v>0</v>
      </c>
      <c r="K178" s="204"/>
      <c r="L178" s="209"/>
      <c r="M178" s="210"/>
      <c r="N178" s="211"/>
      <c r="O178" s="211"/>
      <c r="P178" s="212">
        <f>SUM(P179:P182)</f>
        <v>0</v>
      </c>
      <c r="Q178" s="211"/>
      <c r="R178" s="212">
        <f>SUM(R179:R182)</f>
        <v>4.4253119999999999</v>
      </c>
      <c r="S178" s="211"/>
      <c r="T178" s="213">
        <f>SUM(T179:T182)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4" t="s">
        <v>81</v>
      </c>
      <c r="AT178" s="215" t="s">
        <v>72</v>
      </c>
      <c r="AU178" s="215" t="s">
        <v>81</v>
      </c>
      <c r="AY178" s="214" t="s">
        <v>155</v>
      </c>
      <c r="BK178" s="216">
        <f>SUM(BK179:BK182)</f>
        <v>0</v>
      </c>
    </row>
    <row r="179" s="2" customFormat="1" ht="24.15" customHeight="1">
      <c r="A179" s="39"/>
      <c r="B179" s="40"/>
      <c r="C179" s="219" t="s">
        <v>175</v>
      </c>
      <c r="D179" s="219" t="s">
        <v>157</v>
      </c>
      <c r="E179" s="220" t="s">
        <v>198</v>
      </c>
      <c r="F179" s="221" t="s">
        <v>199</v>
      </c>
      <c r="G179" s="222" t="s">
        <v>160</v>
      </c>
      <c r="H179" s="223">
        <v>49.600000000000001</v>
      </c>
      <c r="I179" s="224"/>
      <c r="J179" s="225">
        <f>ROUND(I179*H179,2)</f>
        <v>0</v>
      </c>
      <c r="K179" s="221" t="s">
        <v>161</v>
      </c>
      <c r="L179" s="45"/>
      <c r="M179" s="226" t="s">
        <v>1</v>
      </c>
      <c r="N179" s="227" t="s">
        <v>38</v>
      </c>
      <c r="O179" s="92"/>
      <c r="P179" s="228">
        <f>O179*H179</f>
        <v>0</v>
      </c>
      <c r="Q179" s="228">
        <v>0.089219999999999994</v>
      </c>
      <c r="R179" s="228">
        <f>Q179*H179</f>
        <v>4.4253119999999999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162</v>
      </c>
      <c r="AT179" s="230" t="s">
        <v>157</v>
      </c>
      <c r="AU179" s="230" t="s">
        <v>83</v>
      </c>
      <c r="AY179" s="18" t="s">
        <v>155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81</v>
      </c>
      <c r="BK179" s="231">
        <f>ROUND(I179*H179,2)</f>
        <v>0</v>
      </c>
      <c r="BL179" s="18" t="s">
        <v>162</v>
      </c>
      <c r="BM179" s="230" t="s">
        <v>200</v>
      </c>
    </row>
    <row r="180" s="13" customFormat="1">
      <c r="A180" s="13"/>
      <c r="B180" s="232"/>
      <c r="C180" s="233"/>
      <c r="D180" s="234" t="s">
        <v>163</v>
      </c>
      <c r="E180" s="235" t="s">
        <v>1</v>
      </c>
      <c r="F180" s="236" t="s">
        <v>201</v>
      </c>
      <c r="G180" s="233"/>
      <c r="H180" s="235" t="s">
        <v>1</v>
      </c>
      <c r="I180" s="237"/>
      <c r="J180" s="233"/>
      <c r="K180" s="233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163</v>
      </c>
      <c r="AU180" s="242" t="s">
        <v>83</v>
      </c>
      <c r="AV180" s="13" t="s">
        <v>81</v>
      </c>
      <c r="AW180" s="13" t="s">
        <v>30</v>
      </c>
      <c r="AX180" s="13" t="s">
        <v>73</v>
      </c>
      <c r="AY180" s="242" t="s">
        <v>155</v>
      </c>
    </row>
    <row r="181" s="14" customFormat="1">
      <c r="A181" s="14"/>
      <c r="B181" s="243"/>
      <c r="C181" s="244"/>
      <c r="D181" s="234" t="s">
        <v>163</v>
      </c>
      <c r="E181" s="245" t="s">
        <v>1</v>
      </c>
      <c r="F181" s="246" t="s">
        <v>165</v>
      </c>
      <c r="G181" s="244"/>
      <c r="H181" s="247">
        <v>49.600000000000001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3" t="s">
        <v>163</v>
      </c>
      <c r="AU181" s="253" t="s">
        <v>83</v>
      </c>
      <c r="AV181" s="14" t="s">
        <v>83</v>
      </c>
      <c r="AW181" s="14" t="s">
        <v>30</v>
      </c>
      <c r="AX181" s="14" t="s">
        <v>73</v>
      </c>
      <c r="AY181" s="253" t="s">
        <v>155</v>
      </c>
    </row>
    <row r="182" s="15" customFormat="1">
      <c r="A182" s="15"/>
      <c r="B182" s="254"/>
      <c r="C182" s="255"/>
      <c r="D182" s="234" t="s">
        <v>163</v>
      </c>
      <c r="E182" s="256" t="s">
        <v>1</v>
      </c>
      <c r="F182" s="257" t="s">
        <v>166</v>
      </c>
      <c r="G182" s="255"/>
      <c r="H182" s="258">
        <v>49.600000000000001</v>
      </c>
      <c r="I182" s="259"/>
      <c r="J182" s="255"/>
      <c r="K182" s="255"/>
      <c r="L182" s="260"/>
      <c r="M182" s="261"/>
      <c r="N182" s="262"/>
      <c r="O182" s="262"/>
      <c r="P182" s="262"/>
      <c r="Q182" s="262"/>
      <c r="R182" s="262"/>
      <c r="S182" s="262"/>
      <c r="T182" s="263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4" t="s">
        <v>163</v>
      </c>
      <c r="AU182" s="264" t="s">
        <v>83</v>
      </c>
      <c r="AV182" s="15" t="s">
        <v>162</v>
      </c>
      <c r="AW182" s="15" t="s">
        <v>30</v>
      </c>
      <c r="AX182" s="15" t="s">
        <v>81</v>
      </c>
      <c r="AY182" s="264" t="s">
        <v>155</v>
      </c>
    </row>
    <row r="183" s="12" customFormat="1" ht="22.8" customHeight="1">
      <c r="A183" s="12"/>
      <c r="B183" s="203"/>
      <c r="C183" s="204"/>
      <c r="D183" s="205" t="s">
        <v>72</v>
      </c>
      <c r="E183" s="217" t="s">
        <v>172</v>
      </c>
      <c r="F183" s="217" t="s">
        <v>202</v>
      </c>
      <c r="G183" s="204"/>
      <c r="H183" s="204"/>
      <c r="I183" s="207"/>
      <c r="J183" s="218">
        <f>BK183</f>
        <v>0</v>
      </c>
      <c r="K183" s="204"/>
      <c r="L183" s="209"/>
      <c r="M183" s="210"/>
      <c r="N183" s="211"/>
      <c r="O183" s="211"/>
      <c r="P183" s="212">
        <f>SUM(P184:P645)</f>
        <v>0</v>
      </c>
      <c r="Q183" s="211"/>
      <c r="R183" s="212">
        <f>SUM(R184:R645)</f>
        <v>97.305163610000008</v>
      </c>
      <c r="S183" s="211"/>
      <c r="T183" s="213">
        <f>SUM(T184:T645)</f>
        <v>0.65700000000000003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4" t="s">
        <v>81</v>
      </c>
      <c r="AT183" s="215" t="s">
        <v>72</v>
      </c>
      <c r="AU183" s="215" t="s">
        <v>81</v>
      </c>
      <c r="AY183" s="214" t="s">
        <v>155</v>
      </c>
      <c r="BK183" s="216">
        <f>SUM(BK184:BK645)</f>
        <v>0</v>
      </c>
    </row>
    <row r="184" s="2" customFormat="1" ht="24.15" customHeight="1">
      <c r="A184" s="39"/>
      <c r="B184" s="40"/>
      <c r="C184" s="219" t="s">
        <v>203</v>
      </c>
      <c r="D184" s="219" t="s">
        <v>157</v>
      </c>
      <c r="E184" s="220" t="s">
        <v>204</v>
      </c>
      <c r="F184" s="221" t="s">
        <v>205</v>
      </c>
      <c r="G184" s="222" t="s">
        <v>160</v>
      </c>
      <c r="H184" s="223">
        <v>328.5</v>
      </c>
      <c r="I184" s="224"/>
      <c r="J184" s="225">
        <f>ROUND(I184*H184,2)</f>
        <v>0</v>
      </c>
      <c r="K184" s="221" t="s">
        <v>161</v>
      </c>
      <c r="L184" s="45"/>
      <c r="M184" s="226" t="s">
        <v>1</v>
      </c>
      <c r="N184" s="227" t="s">
        <v>38</v>
      </c>
      <c r="O184" s="92"/>
      <c r="P184" s="228">
        <f>O184*H184</f>
        <v>0</v>
      </c>
      <c r="Q184" s="228">
        <v>0.00022000000000000001</v>
      </c>
      <c r="R184" s="228">
        <f>Q184*H184</f>
        <v>0.072270000000000001</v>
      </c>
      <c r="S184" s="228">
        <v>0.002</v>
      </c>
      <c r="T184" s="229">
        <f>S184*H184</f>
        <v>0.65700000000000003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162</v>
      </c>
      <c r="AT184" s="230" t="s">
        <v>157</v>
      </c>
      <c r="AU184" s="230" t="s">
        <v>83</v>
      </c>
      <c r="AY184" s="18" t="s">
        <v>155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81</v>
      </c>
      <c r="BK184" s="231">
        <f>ROUND(I184*H184,2)</f>
        <v>0</v>
      </c>
      <c r="BL184" s="18" t="s">
        <v>162</v>
      </c>
      <c r="BM184" s="230" t="s">
        <v>206</v>
      </c>
    </row>
    <row r="185" s="13" customFormat="1">
      <c r="A185" s="13"/>
      <c r="B185" s="232"/>
      <c r="C185" s="233"/>
      <c r="D185" s="234" t="s">
        <v>163</v>
      </c>
      <c r="E185" s="235" t="s">
        <v>1</v>
      </c>
      <c r="F185" s="236" t="s">
        <v>207</v>
      </c>
      <c r="G185" s="233"/>
      <c r="H185" s="235" t="s">
        <v>1</v>
      </c>
      <c r="I185" s="237"/>
      <c r="J185" s="233"/>
      <c r="K185" s="233"/>
      <c r="L185" s="238"/>
      <c r="M185" s="239"/>
      <c r="N185" s="240"/>
      <c r="O185" s="240"/>
      <c r="P185" s="240"/>
      <c r="Q185" s="240"/>
      <c r="R185" s="240"/>
      <c r="S185" s="240"/>
      <c r="T185" s="24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2" t="s">
        <v>163</v>
      </c>
      <c r="AU185" s="242" t="s">
        <v>83</v>
      </c>
      <c r="AV185" s="13" t="s">
        <v>81</v>
      </c>
      <c r="AW185" s="13" t="s">
        <v>30</v>
      </c>
      <c r="AX185" s="13" t="s">
        <v>73</v>
      </c>
      <c r="AY185" s="242" t="s">
        <v>155</v>
      </c>
    </row>
    <row r="186" s="14" customFormat="1">
      <c r="A186" s="14"/>
      <c r="B186" s="243"/>
      <c r="C186" s="244"/>
      <c r="D186" s="234" t="s">
        <v>163</v>
      </c>
      <c r="E186" s="245" t="s">
        <v>1</v>
      </c>
      <c r="F186" s="246" t="s">
        <v>208</v>
      </c>
      <c r="G186" s="244"/>
      <c r="H186" s="247">
        <v>412.5</v>
      </c>
      <c r="I186" s="248"/>
      <c r="J186" s="244"/>
      <c r="K186" s="244"/>
      <c r="L186" s="249"/>
      <c r="M186" s="250"/>
      <c r="N186" s="251"/>
      <c r="O186" s="251"/>
      <c r="P186" s="251"/>
      <c r="Q186" s="251"/>
      <c r="R186" s="251"/>
      <c r="S186" s="251"/>
      <c r="T186" s="25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3" t="s">
        <v>163</v>
      </c>
      <c r="AU186" s="253" t="s">
        <v>83</v>
      </c>
      <c r="AV186" s="14" t="s">
        <v>83</v>
      </c>
      <c r="AW186" s="14" t="s">
        <v>30</v>
      </c>
      <c r="AX186" s="14" t="s">
        <v>73</v>
      </c>
      <c r="AY186" s="253" t="s">
        <v>155</v>
      </c>
    </row>
    <row r="187" s="14" customFormat="1">
      <c r="A187" s="14"/>
      <c r="B187" s="243"/>
      <c r="C187" s="244"/>
      <c r="D187" s="234" t="s">
        <v>163</v>
      </c>
      <c r="E187" s="245" t="s">
        <v>1</v>
      </c>
      <c r="F187" s="246" t="s">
        <v>209</v>
      </c>
      <c r="G187" s="244"/>
      <c r="H187" s="247">
        <v>-84</v>
      </c>
      <c r="I187" s="248"/>
      <c r="J187" s="244"/>
      <c r="K187" s="244"/>
      <c r="L187" s="249"/>
      <c r="M187" s="250"/>
      <c r="N187" s="251"/>
      <c r="O187" s="251"/>
      <c r="P187" s="251"/>
      <c r="Q187" s="251"/>
      <c r="R187" s="251"/>
      <c r="S187" s="251"/>
      <c r="T187" s="25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3" t="s">
        <v>163</v>
      </c>
      <c r="AU187" s="253" t="s">
        <v>83</v>
      </c>
      <c r="AV187" s="14" t="s">
        <v>83</v>
      </c>
      <c r="AW187" s="14" t="s">
        <v>30</v>
      </c>
      <c r="AX187" s="14" t="s">
        <v>73</v>
      </c>
      <c r="AY187" s="253" t="s">
        <v>155</v>
      </c>
    </row>
    <row r="188" s="15" customFormat="1">
      <c r="A188" s="15"/>
      <c r="B188" s="254"/>
      <c r="C188" s="255"/>
      <c r="D188" s="234" t="s">
        <v>163</v>
      </c>
      <c r="E188" s="256" t="s">
        <v>1</v>
      </c>
      <c r="F188" s="257" t="s">
        <v>166</v>
      </c>
      <c r="G188" s="255"/>
      <c r="H188" s="258">
        <v>328.5</v>
      </c>
      <c r="I188" s="259"/>
      <c r="J188" s="255"/>
      <c r="K188" s="255"/>
      <c r="L188" s="260"/>
      <c r="M188" s="261"/>
      <c r="N188" s="262"/>
      <c r="O188" s="262"/>
      <c r="P188" s="262"/>
      <c r="Q188" s="262"/>
      <c r="R188" s="262"/>
      <c r="S188" s="262"/>
      <c r="T188" s="263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64" t="s">
        <v>163</v>
      </c>
      <c r="AU188" s="264" t="s">
        <v>83</v>
      </c>
      <c r="AV188" s="15" t="s">
        <v>162</v>
      </c>
      <c r="AW188" s="15" t="s">
        <v>30</v>
      </c>
      <c r="AX188" s="15" t="s">
        <v>81</v>
      </c>
      <c r="AY188" s="264" t="s">
        <v>155</v>
      </c>
    </row>
    <row r="189" s="2" customFormat="1" ht="24.15" customHeight="1">
      <c r="A189" s="39"/>
      <c r="B189" s="40"/>
      <c r="C189" s="219" t="s">
        <v>180</v>
      </c>
      <c r="D189" s="219" t="s">
        <v>157</v>
      </c>
      <c r="E189" s="220" t="s">
        <v>210</v>
      </c>
      <c r="F189" s="221" t="s">
        <v>211</v>
      </c>
      <c r="G189" s="222" t="s">
        <v>160</v>
      </c>
      <c r="H189" s="223">
        <v>74.159999999999997</v>
      </c>
      <c r="I189" s="224"/>
      <c r="J189" s="225">
        <f>ROUND(I189*H189,2)</f>
        <v>0</v>
      </c>
      <c r="K189" s="221" t="s">
        <v>161</v>
      </c>
      <c r="L189" s="45"/>
      <c r="M189" s="226" t="s">
        <v>1</v>
      </c>
      <c r="N189" s="227" t="s">
        <v>38</v>
      </c>
      <c r="O189" s="92"/>
      <c r="P189" s="228">
        <f>O189*H189</f>
        <v>0</v>
      </c>
      <c r="Q189" s="228">
        <v>0.00025999999999999998</v>
      </c>
      <c r="R189" s="228">
        <f>Q189*H189</f>
        <v>0.019281599999999996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162</v>
      </c>
      <c r="AT189" s="230" t="s">
        <v>157</v>
      </c>
      <c r="AU189" s="230" t="s">
        <v>83</v>
      </c>
      <c r="AY189" s="18" t="s">
        <v>155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81</v>
      </c>
      <c r="BK189" s="231">
        <f>ROUND(I189*H189,2)</f>
        <v>0</v>
      </c>
      <c r="BL189" s="18" t="s">
        <v>162</v>
      </c>
      <c r="BM189" s="230" t="s">
        <v>212</v>
      </c>
    </row>
    <row r="190" s="13" customFormat="1">
      <c r="A190" s="13"/>
      <c r="B190" s="232"/>
      <c r="C190" s="233"/>
      <c r="D190" s="234" t="s">
        <v>163</v>
      </c>
      <c r="E190" s="235" t="s">
        <v>1</v>
      </c>
      <c r="F190" s="236" t="s">
        <v>213</v>
      </c>
      <c r="G190" s="233"/>
      <c r="H190" s="235" t="s">
        <v>1</v>
      </c>
      <c r="I190" s="237"/>
      <c r="J190" s="233"/>
      <c r="K190" s="233"/>
      <c r="L190" s="238"/>
      <c r="M190" s="239"/>
      <c r="N190" s="240"/>
      <c r="O190" s="240"/>
      <c r="P190" s="240"/>
      <c r="Q190" s="240"/>
      <c r="R190" s="240"/>
      <c r="S190" s="240"/>
      <c r="T190" s="24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2" t="s">
        <v>163</v>
      </c>
      <c r="AU190" s="242" t="s">
        <v>83</v>
      </c>
      <c r="AV190" s="13" t="s">
        <v>81</v>
      </c>
      <c r="AW190" s="13" t="s">
        <v>30</v>
      </c>
      <c r="AX190" s="13" t="s">
        <v>73</v>
      </c>
      <c r="AY190" s="242" t="s">
        <v>155</v>
      </c>
    </row>
    <row r="191" s="14" customFormat="1">
      <c r="A191" s="14"/>
      <c r="B191" s="243"/>
      <c r="C191" s="244"/>
      <c r="D191" s="234" t="s">
        <v>163</v>
      </c>
      <c r="E191" s="245" t="s">
        <v>1</v>
      </c>
      <c r="F191" s="246" t="s">
        <v>214</v>
      </c>
      <c r="G191" s="244"/>
      <c r="H191" s="247">
        <v>74.159999999999997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3" t="s">
        <v>163</v>
      </c>
      <c r="AU191" s="253" t="s">
        <v>83</v>
      </c>
      <c r="AV191" s="14" t="s">
        <v>83</v>
      </c>
      <c r="AW191" s="14" t="s">
        <v>30</v>
      </c>
      <c r="AX191" s="14" t="s">
        <v>73</v>
      </c>
      <c r="AY191" s="253" t="s">
        <v>155</v>
      </c>
    </row>
    <row r="192" s="15" customFormat="1">
      <c r="A192" s="15"/>
      <c r="B192" s="254"/>
      <c r="C192" s="255"/>
      <c r="D192" s="234" t="s">
        <v>163</v>
      </c>
      <c r="E192" s="256" t="s">
        <v>1</v>
      </c>
      <c r="F192" s="257" t="s">
        <v>166</v>
      </c>
      <c r="G192" s="255"/>
      <c r="H192" s="258">
        <v>74.159999999999997</v>
      </c>
      <c r="I192" s="259"/>
      <c r="J192" s="255"/>
      <c r="K192" s="255"/>
      <c r="L192" s="260"/>
      <c r="M192" s="261"/>
      <c r="N192" s="262"/>
      <c r="O192" s="262"/>
      <c r="P192" s="262"/>
      <c r="Q192" s="262"/>
      <c r="R192" s="262"/>
      <c r="S192" s="262"/>
      <c r="T192" s="263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64" t="s">
        <v>163</v>
      </c>
      <c r="AU192" s="264" t="s">
        <v>83</v>
      </c>
      <c r="AV192" s="15" t="s">
        <v>162</v>
      </c>
      <c r="AW192" s="15" t="s">
        <v>30</v>
      </c>
      <c r="AX192" s="15" t="s">
        <v>81</v>
      </c>
      <c r="AY192" s="264" t="s">
        <v>155</v>
      </c>
    </row>
    <row r="193" s="2" customFormat="1" ht="24.15" customHeight="1">
      <c r="A193" s="39"/>
      <c r="B193" s="40"/>
      <c r="C193" s="219" t="s">
        <v>215</v>
      </c>
      <c r="D193" s="219" t="s">
        <v>157</v>
      </c>
      <c r="E193" s="220" t="s">
        <v>216</v>
      </c>
      <c r="F193" s="221" t="s">
        <v>217</v>
      </c>
      <c r="G193" s="222" t="s">
        <v>160</v>
      </c>
      <c r="H193" s="223">
        <v>74.159999999999997</v>
      </c>
      <c r="I193" s="224"/>
      <c r="J193" s="225">
        <f>ROUND(I193*H193,2)</f>
        <v>0</v>
      </c>
      <c r="K193" s="221" t="s">
        <v>161</v>
      </c>
      <c r="L193" s="45"/>
      <c r="M193" s="226" t="s">
        <v>1</v>
      </c>
      <c r="N193" s="227" t="s">
        <v>38</v>
      </c>
      <c r="O193" s="92"/>
      <c r="P193" s="228">
        <f>O193*H193</f>
        <v>0</v>
      </c>
      <c r="Q193" s="228">
        <v>0.0054599999999999996</v>
      </c>
      <c r="R193" s="228">
        <f>Q193*H193</f>
        <v>0.40491359999999993</v>
      </c>
      <c r="S193" s="228">
        <v>0</v>
      </c>
      <c r="T193" s="22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0" t="s">
        <v>162</v>
      </c>
      <c r="AT193" s="230" t="s">
        <v>157</v>
      </c>
      <c r="AU193" s="230" t="s">
        <v>83</v>
      </c>
      <c r="AY193" s="18" t="s">
        <v>155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8" t="s">
        <v>81</v>
      </c>
      <c r="BK193" s="231">
        <f>ROUND(I193*H193,2)</f>
        <v>0</v>
      </c>
      <c r="BL193" s="18" t="s">
        <v>162</v>
      </c>
      <c r="BM193" s="230" t="s">
        <v>218</v>
      </c>
    </row>
    <row r="194" s="14" customFormat="1">
      <c r="A194" s="14"/>
      <c r="B194" s="243"/>
      <c r="C194" s="244"/>
      <c r="D194" s="234" t="s">
        <v>163</v>
      </c>
      <c r="E194" s="245" t="s">
        <v>1</v>
      </c>
      <c r="F194" s="246" t="s">
        <v>219</v>
      </c>
      <c r="G194" s="244"/>
      <c r="H194" s="247">
        <v>74.159999999999997</v>
      </c>
      <c r="I194" s="248"/>
      <c r="J194" s="244"/>
      <c r="K194" s="244"/>
      <c r="L194" s="249"/>
      <c r="M194" s="250"/>
      <c r="N194" s="251"/>
      <c r="O194" s="251"/>
      <c r="P194" s="251"/>
      <c r="Q194" s="251"/>
      <c r="R194" s="251"/>
      <c r="S194" s="251"/>
      <c r="T194" s="25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3" t="s">
        <v>163</v>
      </c>
      <c r="AU194" s="253" t="s">
        <v>83</v>
      </c>
      <c r="AV194" s="14" t="s">
        <v>83</v>
      </c>
      <c r="AW194" s="14" t="s">
        <v>30</v>
      </c>
      <c r="AX194" s="14" t="s">
        <v>73</v>
      </c>
      <c r="AY194" s="253" t="s">
        <v>155</v>
      </c>
    </row>
    <row r="195" s="15" customFormat="1">
      <c r="A195" s="15"/>
      <c r="B195" s="254"/>
      <c r="C195" s="255"/>
      <c r="D195" s="234" t="s">
        <v>163</v>
      </c>
      <c r="E195" s="256" t="s">
        <v>1</v>
      </c>
      <c r="F195" s="257" t="s">
        <v>166</v>
      </c>
      <c r="G195" s="255"/>
      <c r="H195" s="258">
        <v>74.159999999999997</v>
      </c>
      <c r="I195" s="259"/>
      <c r="J195" s="255"/>
      <c r="K195" s="255"/>
      <c r="L195" s="260"/>
      <c r="M195" s="261"/>
      <c r="N195" s="262"/>
      <c r="O195" s="262"/>
      <c r="P195" s="262"/>
      <c r="Q195" s="262"/>
      <c r="R195" s="262"/>
      <c r="S195" s="262"/>
      <c r="T195" s="263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4" t="s">
        <v>163</v>
      </c>
      <c r="AU195" s="264" t="s">
        <v>83</v>
      </c>
      <c r="AV195" s="15" t="s">
        <v>162</v>
      </c>
      <c r="AW195" s="15" t="s">
        <v>30</v>
      </c>
      <c r="AX195" s="15" t="s">
        <v>81</v>
      </c>
      <c r="AY195" s="264" t="s">
        <v>155</v>
      </c>
    </row>
    <row r="196" s="2" customFormat="1" ht="24.15" customHeight="1">
      <c r="A196" s="39"/>
      <c r="B196" s="40"/>
      <c r="C196" s="219" t="s">
        <v>186</v>
      </c>
      <c r="D196" s="219" t="s">
        <v>157</v>
      </c>
      <c r="E196" s="220" t="s">
        <v>220</v>
      </c>
      <c r="F196" s="221" t="s">
        <v>221</v>
      </c>
      <c r="G196" s="222" t="s">
        <v>160</v>
      </c>
      <c r="H196" s="223">
        <v>74.159999999999997</v>
      </c>
      <c r="I196" s="224"/>
      <c r="J196" s="225">
        <f>ROUND(I196*H196,2)</f>
        <v>0</v>
      </c>
      <c r="K196" s="221" t="s">
        <v>161</v>
      </c>
      <c r="L196" s="45"/>
      <c r="M196" s="226" t="s">
        <v>1</v>
      </c>
      <c r="N196" s="227" t="s">
        <v>38</v>
      </c>
      <c r="O196" s="92"/>
      <c r="P196" s="228">
        <f>O196*H196</f>
        <v>0</v>
      </c>
      <c r="Q196" s="228">
        <v>0.0043800000000000002</v>
      </c>
      <c r="R196" s="228">
        <f>Q196*H196</f>
        <v>0.32482080000000002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162</v>
      </c>
      <c r="AT196" s="230" t="s">
        <v>157</v>
      </c>
      <c r="AU196" s="230" t="s">
        <v>83</v>
      </c>
      <c r="AY196" s="18" t="s">
        <v>155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81</v>
      </c>
      <c r="BK196" s="231">
        <f>ROUND(I196*H196,2)</f>
        <v>0</v>
      </c>
      <c r="BL196" s="18" t="s">
        <v>162</v>
      </c>
      <c r="BM196" s="230" t="s">
        <v>222</v>
      </c>
    </row>
    <row r="197" s="13" customFormat="1">
      <c r="A197" s="13"/>
      <c r="B197" s="232"/>
      <c r="C197" s="233"/>
      <c r="D197" s="234" t="s">
        <v>163</v>
      </c>
      <c r="E197" s="235" t="s">
        <v>1</v>
      </c>
      <c r="F197" s="236" t="s">
        <v>213</v>
      </c>
      <c r="G197" s="233"/>
      <c r="H197" s="235" t="s">
        <v>1</v>
      </c>
      <c r="I197" s="237"/>
      <c r="J197" s="233"/>
      <c r="K197" s="233"/>
      <c r="L197" s="238"/>
      <c r="M197" s="239"/>
      <c r="N197" s="240"/>
      <c r="O197" s="240"/>
      <c r="P197" s="240"/>
      <c r="Q197" s="240"/>
      <c r="R197" s="240"/>
      <c r="S197" s="240"/>
      <c r="T197" s="24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2" t="s">
        <v>163</v>
      </c>
      <c r="AU197" s="242" t="s">
        <v>83</v>
      </c>
      <c r="AV197" s="13" t="s">
        <v>81</v>
      </c>
      <c r="AW197" s="13" t="s">
        <v>30</v>
      </c>
      <c r="AX197" s="13" t="s">
        <v>73</v>
      </c>
      <c r="AY197" s="242" t="s">
        <v>155</v>
      </c>
    </row>
    <row r="198" s="14" customFormat="1">
      <c r="A198" s="14"/>
      <c r="B198" s="243"/>
      <c r="C198" s="244"/>
      <c r="D198" s="234" t="s">
        <v>163</v>
      </c>
      <c r="E198" s="245" t="s">
        <v>1</v>
      </c>
      <c r="F198" s="246" t="s">
        <v>214</v>
      </c>
      <c r="G198" s="244"/>
      <c r="H198" s="247">
        <v>74.159999999999997</v>
      </c>
      <c r="I198" s="248"/>
      <c r="J198" s="244"/>
      <c r="K198" s="244"/>
      <c r="L198" s="249"/>
      <c r="M198" s="250"/>
      <c r="N198" s="251"/>
      <c r="O198" s="251"/>
      <c r="P198" s="251"/>
      <c r="Q198" s="251"/>
      <c r="R198" s="251"/>
      <c r="S198" s="251"/>
      <c r="T198" s="25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3" t="s">
        <v>163</v>
      </c>
      <c r="AU198" s="253" t="s">
        <v>83</v>
      </c>
      <c r="AV198" s="14" t="s">
        <v>83</v>
      </c>
      <c r="AW198" s="14" t="s">
        <v>30</v>
      </c>
      <c r="AX198" s="14" t="s">
        <v>73</v>
      </c>
      <c r="AY198" s="253" t="s">
        <v>155</v>
      </c>
    </row>
    <row r="199" s="15" customFormat="1">
      <c r="A199" s="15"/>
      <c r="B199" s="254"/>
      <c r="C199" s="255"/>
      <c r="D199" s="234" t="s">
        <v>163</v>
      </c>
      <c r="E199" s="256" t="s">
        <v>1</v>
      </c>
      <c r="F199" s="257" t="s">
        <v>166</v>
      </c>
      <c r="G199" s="255"/>
      <c r="H199" s="258">
        <v>74.159999999999997</v>
      </c>
      <c r="I199" s="259"/>
      <c r="J199" s="255"/>
      <c r="K199" s="255"/>
      <c r="L199" s="260"/>
      <c r="M199" s="261"/>
      <c r="N199" s="262"/>
      <c r="O199" s="262"/>
      <c r="P199" s="262"/>
      <c r="Q199" s="262"/>
      <c r="R199" s="262"/>
      <c r="S199" s="262"/>
      <c r="T199" s="263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64" t="s">
        <v>163</v>
      </c>
      <c r="AU199" s="264" t="s">
        <v>83</v>
      </c>
      <c r="AV199" s="15" t="s">
        <v>162</v>
      </c>
      <c r="AW199" s="15" t="s">
        <v>30</v>
      </c>
      <c r="AX199" s="15" t="s">
        <v>81</v>
      </c>
      <c r="AY199" s="264" t="s">
        <v>155</v>
      </c>
    </row>
    <row r="200" s="2" customFormat="1" ht="24.15" customHeight="1">
      <c r="A200" s="39"/>
      <c r="B200" s="40"/>
      <c r="C200" s="219" t="s">
        <v>223</v>
      </c>
      <c r="D200" s="219" t="s">
        <v>157</v>
      </c>
      <c r="E200" s="220" t="s">
        <v>224</v>
      </c>
      <c r="F200" s="221" t="s">
        <v>225</v>
      </c>
      <c r="G200" s="222" t="s">
        <v>160</v>
      </c>
      <c r="H200" s="223">
        <v>79.719999999999999</v>
      </c>
      <c r="I200" s="224"/>
      <c r="J200" s="225">
        <f>ROUND(I200*H200,2)</f>
        <v>0</v>
      </c>
      <c r="K200" s="221" t="s">
        <v>161</v>
      </c>
      <c r="L200" s="45"/>
      <c r="M200" s="226" t="s">
        <v>1</v>
      </c>
      <c r="N200" s="227" t="s">
        <v>38</v>
      </c>
      <c r="O200" s="92"/>
      <c r="P200" s="228">
        <f>O200*H200</f>
        <v>0</v>
      </c>
      <c r="Q200" s="228">
        <v>0.00029999999999999997</v>
      </c>
      <c r="R200" s="228">
        <f>Q200*H200</f>
        <v>0.023915999999999996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162</v>
      </c>
      <c r="AT200" s="230" t="s">
        <v>157</v>
      </c>
      <c r="AU200" s="230" t="s">
        <v>83</v>
      </c>
      <c r="AY200" s="18" t="s">
        <v>155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81</v>
      </c>
      <c r="BK200" s="231">
        <f>ROUND(I200*H200,2)</f>
        <v>0</v>
      </c>
      <c r="BL200" s="18" t="s">
        <v>162</v>
      </c>
      <c r="BM200" s="230" t="s">
        <v>226</v>
      </c>
    </row>
    <row r="201" s="14" customFormat="1">
      <c r="A201" s="14"/>
      <c r="B201" s="243"/>
      <c r="C201" s="244"/>
      <c r="D201" s="234" t="s">
        <v>163</v>
      </c>
      <c r="E201" s="245" t="s">
        <v>1</v>
      </c>
      <c r="F201" s="246" t="s">
        <v>227</v>
      </c>
      <c r="G201" s="244"/>
      <c r="H201" s="247">
        <v>79.719999999999999</v>
      </c>
      <c r="I201" s="248"/>
      <c r="J201" s="244"/>
      <c r="K201" s="244"/>
      <c r="L201" s="249"/>
      <c r="M201" s="250"/>
      <c r="N201" s="251"/>
      <c r="O201" s="251"/>
      <c r="P201" s="251"/>
      <c r="Q201" s="251"/>
      <c r="R201" s="251"/>
      <c r="S201" s="251"/>
      <c r="T201" s="25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3" t="s">
        <v>163</v>
      </c>
      <c r="AU201" s="253" t="s">
        <v>83</v>
      </c>
      <c r="AV201" s="14" t="s">
        <v>83</v>
      </c>
      <c r="AW201" s="14" t="s">
        <v>30</v>
      </c>
      <c r="AX201" s="14" t="s">
        <v>81</v>
      </c>
      <c r="AY201" s="253" t="s">
        <v>155</v>
      </c>
    </row>
    <row r="202" s="2" customFormat="1" ht="44.25" customHeight="1">
      <c r="A202" s="39"/>
      <c r="B202" s="40"/>
      <c r="C202" s="219" t="s">
        <v>196</v>
      </c>
      <c r="D202" s="219" t="s">
        <v>157</v>
      </c>
      <c r="E202" s="220" t="s">
        <v>228</v>
      </c>
      <c r="F202" s="221" t="s">
        <v>229</v>
      </c>
      <c r="G202" s="222" t="s">
        <v>160</v>
      </c>
      <c r="H202" s="223">
        <v>5.5599999999999996</v>
      </c>
      <c r="I202" s="224"/>
      <c r="J202" s="225">
        <f>ROUND(I202*H202,2)</f>
        <v>0</v>
      </c>
      <c r="K202" s="221" t="s">
        <v>161</v>
      </c>
      <c r="L202" s="45"/>
      <c r="M202" s="226" t="s">
        <v>1</v>
      </c>
      <c r="N202" s="227" t="s">
        <v>38</v>
      </c>
      <c r="O202" s="92"/>
      <c r="P202" s="228">
        <f>O202*H202</f>
        <v>0</v>
      </c>
      <c r="Q202" s="228">
        <v>0.011390000000000001</v>
      </c>
      <c r="R202" s="228">
        <f>Q202*H202</f>
        <v>0.063328400000000007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162</v>
      </c>
      <c r="AT202" s="230" t="s">
        <v>157</v>
      </c>
      <c r="AU202" s="230" t="s">
        <v>83</v>
      </c>
      <c r="AY202" s="18" t="s">
        <v>155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81</v>
      </c>
      <c r="BK202" s="231">
        <f>ROUND(I202*H202,2)</f>
        <v>0</v>
      </c>
      <c r="BL202" s="18" t="s">
        <v>162</v>
      </c>
      <c r="BM202" s="230" t="s">
        <v>230</v>
      </c>
    </row>
    <row r="203" s="13" customFormat="1">
      <c r="A203" s="13"/>
      <c r="B203" s="232"/>
      <c r="C203" s="233"/>
      <c r="D203" s="234" t="s">
        <v>163</v>
      </c>
      <c r="E203" s="235" t="s">
        <v>1</v>
      </c>
      <c r="F203" s="236" t="s">
        <v>231</v>
      </c>
      <c r="G203" s="233"/>
      <c r="H203" s="235" t="s">
        <v>1</v>
      </c>
      <c r="I203" s="237"/>
      <c r="J203" s="233"/>
      <c r="K203" s="233"/>
      <c r="L203" s="238"/>
      <c r="M203" s="239"/>
      <c r="N203" s="240"/>
      <c r="O203" s="240"/>
      <c r="P203" s="240"/>
      <c r="Q203" s="240"/>
      <c r="R203" s="240"/>
      <c r="S203" s="240"/>
      <c r="T203" s="24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2" t="s">
        <v>163</v>
      </c>
      <c r="AU203" s="242" t="s">
        <v>83</v>
      </c>
      <c r="AV203" s="13" t="s">
        <v>81</v>
      </c>
      <c r="AW203" s="13" t="s">
        <v>30</v>
      </c>
      <c r="AX203" s="13" t="s">
        <v>73</v>
      </c>
      <c r="AY203" s="242" t="s">
        <v>155</v>
      </c>
    </row>
    <row r="204" s="14" customFormat="1">
      <c r="A204" s="14"/>
      <c r="B204" s="243"/>
      <c r="C204" s="244"/>
      <c r="D204" s="234" t="s">
        <v>163</v>
      </c>
      <c r="E204" s="245" t="s">
        <v>1</v>
      </c>
      <c r="F204" s="246" t="s">
        <v>232</v>
      </c>
      <c r="G204" s="244"/>
      <c r="H204" s="247">
        <v>4.5599999999999996</v>
      </c>
      <c r="I204" s="248"/>
      <c r="J204" s="244"/>
      <c r="K204" s="244"/>
      <c r="L204" s="249"/>
      <c r="M204" s="250"/>
      <c r="N204" s="251"/>
      <c r="O204" s="251"/>
      <c r="P204" s="251"/>
      <c r="Q204" s="251"/>
      <c r="R204" s="251"/>
      <c r="S204" s="251"/>
      <c r="T204" s="252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3" t="s">
        <v>163</v>
      </c>
      <c r="AU204" s="253" t="s">
        <v>83</v>
      </c>
      <c r="AV204" s="14" t="s">
        <v>83</v>
      </c>
      <c r="AW204" s="14" t="s">
        <v>30</v>
      </c>
      <c r="AX204" s="14" t="s">
        <v>73</v>
      </c>
      <c r="AY204" s="253" t="s">
        <v>155</v>
      </c>
    </row>
    <row r="205" s="14" customFormat="1">
      <c r="A205" s="14"/>
      <c r="B205" s="243"/>
      <c r="C205" s="244"/>
      <c r="D205" s="234" t="s">
        <v>163</v>
      </c>
      <c r="E205" s="245" t="s">
        <v>1</v>
      </c>
      <c r="F205" s="246" t="s">
        <v>233</v>
      </c>
      <c r="G205" s="244"/>
      <c r="H205" s="247">
        <v>1</v>
      </c>
      <c r="I205" s="248"/>
      <c r="J205" s="244"/>
      <c r="K205" s="244"/>
      <c r="L205" s="249"/>
      <c r="M205" s="250"/>
      <c r="N205" s="251"/>
      <c r="O205" s="251"/>
      <c r="P205" s="251"/>
      <c r="Q205" s="251"/>
      <c r="R205" s="251"/>
      <c r="S205" s="251"/>
      <c r="T205" s="25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3" t="s">
        <v>163</v>
      </c>
      <c r="AU205" s="253" t="s">
        <v>83</v>
      </c>
      <c r="AV205" s="14" t="s">
        <v>83</v>
      </c>
      <c r="AW205" s="14" t="s">
        <v>30</v>
      </c>
      <c r="AX205" s="14" t="s">
        <v>73</v>
      </c>
      <c r="AY205" s="253" t="s">
        <v>155</v>
      </c>
    </row>
    <row r="206" s="15" customFormat="1">
      <c r="A206" s="15"/>
      <c r="B206" s="254"/>
      <c r="C206" s="255"/>
      <c r="D206" s="234" t="s">
        <v>163</v>
      </c>
      <c r="E206" s="256" t="s">
        <v>1</v>
      </c>
      <c r="F206" s="257" t="s">
        <v>166</v>
      </c>
      <c r="G206" s="255"/>
      <c r="H206" s="258">
        <v>5.5599999999999996</v>
      </c>
      <c r="I206" s="259"/>
      <c r="J206" s="255"/>
      <c r="K206" s="255"/>
      <c r="L206" s="260"/>
      <c r="M206" s="261"/>
      <c r="N206" s="262"/>
      <c r="O206" s="262"/>
      <c r="P206" s="262"/>
      <c r="Q206" s="262"/>
      <c r="R206" s="262"/>
      <c r="S206" s="262"/>
      <c r="T206" s="263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4" t="s">
        <v>163</v>
      </c>
      <c r="AU206" s="264" t="s">
        <v>83</v>
      </c>
      <c r="AV206" s="15" t="s">
        <v>162</v>
      </c>
      <c r="AW206" s="15" t="s">
        <v>30</v>
      </c>
      <c r="AX206" s="15" t="s">
        <v>81</v>
      </c>
      <c r="AY206" s="264" t="s">
        <v>155</v>
      </c>
    </row>
    <row r="207" s="2" customFormat="1" ht="24.15" customHeight="1">
      <c r="A207" s="39"/>
      <c r="B207" s="40"/>
      <c r="C207" s="265" t="s">
        <v>8</v>
      </c>
      <c r="D207" s="265" t="s">
        <v>234</v>
      </c>
      <c r="E207" s="266" t="s">
        <v>235</v>
      </c>
      <c r="F207" s="267" t="s">
        <v>236</v>
      </c>
      <c r="G207" s="268" t="s">
        <v>160</v>
      </c>
      <c r="H207" s="269">
        <v>6.1159999999999997</v>
      </c>
      <c r="I207" s="270"/>
      <c r="J207" s="271">
        <f>ROUND(I207*H207,2)</f>
        <v>0</v>
      </c>
      <c r="K207" s="267" t="s">
        <v>161</v>
      </c>
      <c r="L207" s="272"/>
      <c r="M207" s="273" t="s">
        <v>1</v>
      </c>
      <c r="N207" s="274" t="s">
        <v>38</v>
      </c>
      <c r="O207" s="92"/>
      <c r="P207" s="228">
        <f>O207*H207</f>
        <v>0</v>
      </c>
      <c r="Q207" s="228">
        <v>0.0048300000000000001</v>
      </c>
      <c r="R207" s="228">
        <f>Q207*H207</f>
        <v>0.029540279999999999</v>
      </c>
      <c r="S207" s="228">
        <v>0</v>
      </c>
      <c r="T207" s="22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0" t="s">
        <v>175</v>
      </c>
      <c r="AT207" s="230" t="s">
        <v>234</v>
      </c>
      <c r="AU207" s="230" t="s">
        <v>83</v>
      </c>
      <c r="AY207" s="18" t="s">
        <v>155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8" t="s">
        <v>81</v>
      </c>
      <c r="BK207" s="231">
        <f>ROUND(I207*H207,2)</f>
        <v>0</v>
      </c>
      <c r="BL207" s="18" t="s">
        <v>162</v>
      </c>
      <c r="BM207" s="230" t="s">
        <v>237</v>
      </c>
    </row>
    <row r="208" s="14" customFormat="1">
      <c r="A208" s="14"/>
      <c r="B208" s="243"/>
      <c r="C208" s="244"/>
      <c r="D208" s="234" t="s">
        <v>163</v>
      </c>
      <c r="E208" s="245" t="s">
        <v>1</v>
      </c>
      <c r="F208" s="246" t="s">
        <v>238</v>
      </c>
      <c r="G208" s="244"/>
      <c r="H208" s="247">
        <v>6.1159999999999997</v>
      </c>
      <c r="I208" s="248"/>
      <c r="J208" s="244"/>
      <c r="K208" s="244"/>
      <c r="L208" s="249"/>
      <c r="M208" s="250"/>
      <c r="N208" s="251"/>
      <c r="O208" s="251"/>
      <c r="P208" s="251"/>
      <c r="Q208" s="251"/>
      <c r="R208" s="251"/>
      <c r="S208" s="251"/>
      <c r="T208" s="25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3" t="s">
        <v>163</v>
      </c>
      <c r="AU208" s="253" t="s">
        <v>83</v>
      </c>
      <c r="AV208" s="14" t="s">
        <v>83</v>
      </c>
      <c r="AW208" s="14" t="s">
        <v>30</v>
      </c>
      <c r="AX208" s="14" t="s">
        <v>73</v>
      </c>
      <c r="AY208" s="253" t="s">
        <v>155</v>
      </c>
    </row>
    <row r="209" s="15" customFormat="1">
      <c r="A209" s="15"/>
      <c r="B209" s="254"/>
      <c r="C209" s="255"/>
      <c r="D209" s="234" t="s">
        <v>163</v>
      </c>
      <c r="E209" s="256" t="s">
        <v>1</v>
      </c>
      <c r="F209" s="257" t="s">
        <v>166</v>
      </c>
      <c r="G209" s="255"/>
      <c r="H209" s="258">
        <v>6.1159999999999997</v>
      </c>
      <c r="I209" s="259"/>
      <c r="J209" s="255"/>
      <c r="K209" s="255"/>
      <c r="L209" s="260"/>
      <c r="M209" s="261"/>
      <c r="N209" s="262"/>
      <c r="O209" s="262"/>
      <c r="P209" s="262"/>
      <c r="Q209" s="262"/>
      <c r="R209" s="262"/>
      <c r="S209" s="262"/>
      <c r="T209" s="263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64" t="s">
        <v>163</v>
      </c>
      <c r="AU209" s="264" t="s">
        <v>83</v>
      </c>
      <c r="AV209" s="15" t="s">
        <v>162</v>
      </c>
      <c r="AW209" s="15" t="s">
        <v>30</v>
      </c>
      <c r="AX209" s="15" t="s">
        <v>81</v>
      </c>
      <c r="AY209" s="264" t="s">
        <v>155</v>
      </c>
    </row>
    <row r="210" s="2" customFormat="1" ht="24.15" customHeight="1">
      <c r="A210" s="39"/>
      <c r="B210" s="40"/>
      <c r="C210" s="219" t="s">
        <v>200</v>
      </c>
      <c r="D210" s="219" t="s">
        <v>157</v>
      </c>
      <c r="E210" s="220" t="s">
        <v>239</v>
      </c>
      <c r="F210" s="221" t="s">
        <v>240</v>
      </c>
      <c r="G210" s="222" t="s">
        <v>160</v>
      </c>
      <c r="H210" s="223">
        <v>79.719999999999999</v>
      </c>
      <c r="I210" s="224"/>
      <c r="J210" s="225">
        <f>ROUND(I210*H210,2)</f>
        <v>0</v>
      </c>
      <c r="K210" s="221" t="s">
        <v>161</v>
      </c>
      <c r="L210" s="45"/>
      <c r="M210" s="226" t="s">
        <v>1</v>
      </c>
      <c r="N210" s="227" t="s">
        <v>38</v>
      </c>
      <c r="O210" s="92"/>
      <c r="P210" s="228">
        <f>O210*H210</f>
        <v>0</v>
      </c>
      <c r="Q210" s="228">
        <v>0.0028500000000000001</v>
      </c>
      <c r="R210" s="228">
        <f>Q210*H210</f>
        <v>0.22720200000000002</v>
      </c>
      <c r="S210" s="228">
        <v>0</v>
      </c>
      <c r="T210" s="22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0" t="s">
        <v>162</v>
      </c>
      <c r="AT210" s="230" t="s">
        <v>157</v>
      </c>
      <c r="AU210" s="230" t="s">
        <v>83</v>
      </c>
      <c r="AY210" s="18" t="s">
        <v>155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8" t="s">
        <v>81</v>
      </c>
      <c r="BK210" s="231">
        <f>ROUND(I210*H210,2)</f>
        <v>0</v>
      </c>
      <c r="BL210" s="18" t="s">
        <v>162</v>
      </c>
      <c r="BM210" s="230" t="s">
        <v>241</v>
      </c>
    </row>
    <row r="211" s="13" customFormat="1">
      <c r="A211" s="13"/>
      <c r="B211" s="232"/>
      <c r="C211" s="233"/>
      <c r="D211" s="234" t="s">
        <v>163</v>
      </c>
      <c r="E211" s="235" t="s">
        <v>1</v>
      </c>
      <c r="F211" s="236" t="s">
        <v>213</v>
      </c>
      <c r="G211" s="233"/>
      <c r="H211" s="235" t="s">
        <v>1</v>
      </c>
      <c r="I211" s="237"/>
      <c r="J211" s="233"/>
      <c r="K211" s="233"/>
      <c r="L211" s="238"/>
      <c r="M211" s="239"/>
      <c r="N211" s="240"/>
      <c r="O211" s="240"/>
      <c r="P211" s="240"/>
      <c r="Q211" s="240"/>
      <c r="R211" s="240"/>
      <c r="S211" s="240"/>
      <c r="T211" s="24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2" t="s">
        <v>163</v>
      </c>
      <c r="AU211" s="242" t="s">
        <v>83</v>
      </c>
      <c r="AV211" s="13" t="s">
        <v>81</v>
      </c>
      <c r="AW211" s="13" t="s">
        <v>30</v>
      </c>
      <c r="AX211" s="13" t="s">
        <v>73</v>
      </c>
      <c r="AY211" s="242" t="s">
        <v>155</v>
      </c>
    </row>
    <row r="212" s="14" customFormat="1">
      <c r="A212" s="14"/>
      <c r="B212" s="243"/>
      <c r="C212" s="244"/>
      <c r="D212" s="234" t="s">
        <v>163</v>
      </c>
      <c r="E212" s="245" t="s">
        <v>1</v>
      </c>
      <c r="F212" s="246" t="s">
        <v>214</v>
      </c>
      <c r="G212" s="244"/>
      <c r="H212" s="247">
        <v>74.159999999999997</v>
      </c>
      <c r="I212" s="248"/>
      <c r="J212" s="244"/>
      <c r="K212" s="244"/>
      <c r="L212" s="249"/>
      <c r="M212" s="250"/>
      <c r="N212" s="251"/>
      <c r="O212" s="251"/>
      <c r="P212" s="251"/>
      <c r="Q212" s="251"/>
      <c r="R212" s="251"/>
      <c r="S212" s="251"/>
      <c r="T212" s="25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3" t="s">
        <v>163</v>
      </c>
      <c r="AU212" s="253" t="s">
        <v>83</v>
      </c>
      <c r="AV212" s="14" t="s">
        <v>83</v>
      </c>
      <c r="AW212" s="14" t="s">
        <v>30</v>
      </c>
      <c r="AX212" s="14" t="s">
        <v>73</v>
      </c>
      <c r="AY212" s="253" t="s">
        <v>155</v>
      </c>
    </row>
    <row r="213" s="14" customFormat="1">
      <c r="A213" s="14"/>
      <c r="B213" s="243"/>
      <c r="C213" s="244"/>
      <c r="D213" s="234" t="s">
        <v>163</v>
      </c>
      <c r="E213" s="245" t="s">
        <v>1</v>
      </c>
      <c r="F213" s="246" t="s">
        <v>242</v>
      </c>
      <c r="G213" s="244"/>
      <c r="H213" s="247">
        <v>5.5599999999999996</v>
      </c>
      <c r="I213" s="248"/>
      <c r="J213" s="244"/>
      <c r="K213" s="244"/>
      <c r="L213" s="249"/>
      <c r="M213" s="250"/>
      <c r="N213" s="251"/>
      <c r="O213" s="251"/>
      <c r="P213" s="251"/>
      <c r="Q213" s="251"/>
      <c r="R213" s="251"/>
      <c r="S213" s="251"/>
      <c r="T213" s="25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3" t="s">
        <v>163</v>
      </c>
      <c r="AU213" s="253" t="s">
        <v>83</v>
      </c>
      <c r="AV213" s="14" t="s">
        <v>83</v>
      </c>
      <c r="AW213" s="14" t="s">
        <v>30</v>
      </c>
      <c r="AX213" s="14" t="s">
        <v>73</v>
      </c>
      <c r="AY213" s="253" t="s">
        <v>155</v>
      </c>
    </row>
    <row r="214" s="15" customFormat="1">
      <c r="A214" s="15"/>
      <c r="B214" s="254"/>
      <c r="C214" s="255"/>
      <c r="D214" s="234" t="s">
        <v>163</v>
      </c>
      <c r="E214" s="256" t="s">
        <v>1</v>
      </c>
      <c r="F214" s="257" t="s">
        <v>166</v>
      </c>
      <c r="G214" s="255"/>
      <c r="H214" s="258">
        <v>79.719999999999999</v>
      </c>
      <c r="I214" s="259"/>
      <c r="J214" s="255"/>
      <c r="K214" s="255"/>
      <c r="L214" s="260"/>
      <c r="M214" s="261"/>
      <c r="N214" s="262"/>
      <c r="O214" s="262"/>
      <c r="P214" s="262"/>
      <c r="Q214" s="262"/>
      <c r="R214" s="262"/>
      <c r="S214" s="262"/>
      <c r="T214" s="263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64" t="s">
        <v>163</v>
      </c>
      <c r="AU214" s="264" t="s">
        <v>83</v>
      </c>
      <c r="AV214" s="15" t="s">
        <v>162</v>
      </c>
      <c r="AW214" s="15" t="s">
        <v>30</v>
      </c>
      <c r="AX214" s="15" t="s">
        <v>81</v>
      </c>
      <c r="AY214" s="264" t="s">
        <v>155</v>
      </c>
    </row>
    <row r="215" s="2" customFormat="1" ht="24.15" customHeight="1">
      <c r="A215" s="39"/>
      <c r="B215" s="40"/>
      <c r="C215" s="219" t="s">
        <v>243</v>
      </c>
      <c r="D215" s="219" t="s">
        <v>157</v>
      </c>
      <c r="E215" s="220" t="s">
        <v>244</v>
      </c>
      <c r="F215" s="221" t="s">
        <v>245</v>
      </c>
      <c r="G215" s="222" t="s">
        <v>160</v>
      </c>
      <c r="H215" s="223">
        <v>492.10000000000002</v>
      </c>
      <c r="I215" s="224"/>
      <c r="J215" s="225">
        <f>ROUND(I215*H215,2)</f>
        <v>0</v>
      </c>
      <c r="K215" s="221" t="s">
        <v>161</v>
      </c>
      <c r="L215" s="45"/>
      <c r="M215" s="226" t="s">
        <v>1</v>
      </c>
      <c r="N215" s="227" t="s">
        <v>38</v>
      </c>
      <c r="O215" s="92"/>
      <c r="P215" s="228">
        <f>O215*H215</f>
        <v>0</v>
      </c>
      <c r="Q215" s="228">
        <v>0.0073499999999999998</v>
      </c>
      <c r="R215" s="228">
        <f>Q215*H215</f>
        <v>3.6169350000000002</v>
      </c>
      <c r="S215" s="228">
        <v>0</v>
      </c>
      <c r="T215" s="22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0" t="s">
        <v>162</v>
      </c>
      <c r="AT215" s="230" t="s">
        <v>157</v>
      </c>
      <c r="AU215" s="230" t="s">
        <v>83</v>
      </c>
      <c r="AY215" s="18" t="s">
        <v>155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8" t="s">
        <v>81</v>
      </c>
      <c r="BK215" s="231">
        <f>ROUND(I215*H215,2)</f>
        <v>0</v>
      </c>
      <c r="BL215" s="18" t="s">
        <v>162</v>
      </c>
      <c r="BM215" s="230" t="s">
        <v>246</v>
      </c>
    </row>
    <row r="216" s="13" customFormat="1">
      <c r="A216" s="13"/>
      <c r="B216" s="232"/>
      <c r="C216" s="233"/>
      <c r="D216" s="234" t="s">
        <v>163</v>
      </c>
      <c r="E216" s="235" t="s">
        <v>1</v>
      </c>
      <c r="F216" s="236" t="s">
        <v>247</v>
      </c>
      <c r="G216" s="233"/>
      <c r="H216" s="235" t="s">
        <v>1</v>
      </c>
      <c r="I216" s="237"/>
      <c r="J216" s="233"/>
      <c r="K216" s="233"/>
      <c r="L216" s="238"/>
      <c r="M216" s="239"/>
      <c r="N216" s="240"/>
      <c r="O216" s="240"/>
      <c r="P216" s="240"/>
      <c r="Q216" s="240"/>
      <c r="R216" s="240"/>
      <c r="S216" s="240"/>
      <c r="T216" s="24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2" t="s">
        <v>163</v>
      </c>
      <c r="AU216" s="242" t="s">
        <v>83</v>
      </c>
      <c r="AV216" s="13" t="s">
        <v>81</v>
      </c>
      <c r="AW216" s="13" t="s">
        <v>30</v>
      </c>
      <c r="AX216" s="13" t="s">
        <v>73</v>
      </c>
      <c r="AY216" s="242" t="s">
        <v>155</v>
      </c>
    </row>
    <row r="217" s="14" customFormat="1">
      <c r="A217" s="14"/>
      <c r="B217" s="243"/>
      <c r="C217" s="244"/>
      <c r="D217" s="234" t="s">
        <v>163</v>
      </c>
      <c r="E217" s="245" t="s">
        <v>1</v>
      </c>
      <c r="F217" s="246" t="s">
        <v>248</v>
      </c>
      <c r="G217" s="244"/>
      <c r="H217" s="247">
        <v>3118.0189999999998</v>
      </c>
      <c r="I217" s="248"/>
      <c r="J217" s="244"/>
      <c r="K217" s="244"/>
      <c r="L217" s="249"/>
      <c r="M217" s="250"/>
      <c r="N217" s="251"/>
      <c r="O217" s="251"/>
      <c r="P217" s="251"/>
      <c r="Q217" s="251"/>
      <c r="R217" s="251"/>
      <c r="S217" s="251"/>
      <c r="T217" s="25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3" t="s">
        <v>163</v>
      </c>
      <c r="AU217" s="253" t="s">
        <v>83</v>
      </c>
      <c r="AV217" s="14" t="s">
        <v>83</v>
      </c>
      <c r="AW217" s="14" t="s">
        <v>30</v>
      </c>
      <c r="AX217" s="14" t="s">
        <v>73</v>
      </c>
      <c r="AY217" s="253" t="s">
        <v>155</v>
      </c>
    </row>
    <row r="218" s="14" customFormat="1">
      <c r="A218" s="14"/>
      <c r="B218" s="243"/>
      <c r="C218" s="244"/>
      <c r="D218" s="234" t="s">
        <v>163</v>
      </c>
      <c r="E218" s="245" t="s">
        <v>1</v>
      </c>
      <c r="F218" s="246" t="s">
        <v>249</v>
      </c>
      <c r="G218" s="244"/>
      <c r="H218" s="247">
        <v>-657.51999999999998</v>
      </c>
      <c r="I218" s="248"/>
      <c r="J218" s="244"/>
      <c r="K218" s="244"/>
      <c r="L218" s="249"/>
      <c r="M218" s="250"/>
      <c r="N218" s="251"/>
      <c r="O218" s="251"/>
      <c r="P218" s="251"/>
      <c r="Q218" s="251"/>
      <c r="R218" s="251"/>
      <c r="S218" s="251"/>
      <c r="T218" s="25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3" t="s">
        <v>163</v>
      </c>
      <c r="AU218" s="253" t="s">
        <v>83</v>
      </c>
      <c r="AV218" s="14" t="s">
        <v>83</v>
      </c>
      <c r="AW218" s="14" t="s">
        <v>30</v>
      </c>
      <c r="AX218" s="14" t="s">
        <v>73</v>
      </c>
      <c r="AY218" s="253" t="s">
        <v>155</v>
      </c>
    </row>
    <row r="219" s="15" customFormat="1">
      <c r="A219" s="15"/>
      <c r="B219" s="254"/>
      <c r="C219" s="255"/>
      <c r="D219" s="234" t="s">
        <v>163</v>
      </c>
      <c r="E219" s="256" t="s">
        <v>1</v>
      </c>
      <c r="F219" s="257" t="s">
        <v>166</v>
      </c>
      <c r="G219" s="255"/>
      <c r="H219" s="258">
        <v>2460.4989999999998</v>
      </c>
      <c r="I219" s="259"/>
      <c r="J219" s="255"/>
      <c r="K219" s="255"/>
      <c r="L219" s="260"/>
      <c r="M219" s="261"/>
      <c r="N219" s="262"/>
      <c r="O219" s="262"/>
      <c r="P219" s="262"/>
      <c r="Q219" s="262"/>
      <c r="R219" s="262"/>
      <c r="S219" s="262"/>
      <c r="T219" s="263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4" t="s">
        <v>163</v>
      </c>
      <c r="AU219" s="264" t="s">
        <v>83</v>
      </c>
      <c r="AV219" s="15" t="s">
        <v>162</v>
      </c>
      <c r="AW219" s="15" t="s">
        <v>30</v>
      </c>
      <c r="AX219" s="15" t="s">
        <v>73</v>
      </c>
      <c r="AY219" s="264" t="s">
        <v>155</v>
      </c>
    </row>
    <row r="220" s="14" customFormat="1">
      <c r="A220" s="14"/>
      <c r="B220" s="243"/>
      <c r="C220" s="244"/>
      <c r="D220" s="234" t="s">
        <v>163</v>
      </c>
      <c r="E220" s="245" t="s">
        <v>1</v>
      </c>
      <c r="F220" s="246" t="s">
        <v>250</v>
      </c>
      <c r="G220" s="244"/>
      <c r="H220" s="247">
        <v>492.10000000000002</v>
      </c>
      <c r="I220" s="248"/>
      <c r="J220" s="244"/>
      <c r="K220" s="244"/>
      <c r="L220" s="249"/>
      <c r="M220" s="250"/>
      <c r="N220" s="251"/>
      <c r="O220" s="251"/>
      <c r="P220" s="251"/>
      <c r="Q220" s="251"/>
      <c r="R220" s="251"/>
      <c r="S220" s="251"/>
      <c r="T220" s="252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3" t="s">
        <v>163</v>
      </c>
      <c r="AU220" s="253" t="s">
        <v>83</v>
      </c>
      <c r="AV220" s="14" t="s">
        <v>83</v>
      </c>
      <c r="AW220" s="14" t="s">
        <v>30</v>
      </c>
      <c r="AX220" s="14" t="s">
        <v>73</v>
      </c>
      <c r="AY220" s="253" t="s">
        <v>155</v>
      </c>
    </row>
    <row r="221" s="15" customFormat="1">
      <c r="A221" s="15"/>
      <c r="B221" s="254"/>
      <c r="C221" s="255"/>
      <c r="D221" s="234" t="s">
        <v>163</v>
      </c>
      <c r="E221" s="256" t="s">
        <v>1</v>
      </c>
      <c r="F221" s="257" t="s">
        <v>166</v>
      </c>
      <c r="G221" s="255"/>
      <c r="H221" s="258">
        <v>492.10000000000002</v>
      </c>
      <c r="I221" s="259"/>
      <c r="J221" s="255"/>
      <c r="K221" s="255"/>
      <c r="L221" s="260"/>
      <c r="M221" s="261"/>
      <c r="N221" s="262"/>
      <c r="O221" s="262"/>
      <c r="P221" s="262"/>
      <c r="Q221" s="262"/>
      <c r="R221" s="262"/>
      <c r="S221" s="262"/>
      <c r="T221" s="263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64" t="s">
        <v>163</v>
      </c>
      <c r="AU221" s="264" t="s">
        <v>83</v>
      </c>
      <c r="AV221" s="15" t="s">
        <v>162</v>
      </c>
      <c r="AW221" s="15" t="s">
        <v>30</v>
      </c>
      <c r="AX221" s="15" t="s">
        <v>81</v>
      </c>
      <c r="AY221" s="264" t="s">
        <v>155</v>
      </c>
    </row>
    <row r="222" s="2" customFormat="1" ht="21.75" customHeight="1">
      <c r="A222" s="39"/>
      <c r="B222" s="40"/>
      <c r="C222" s="219" t="s">
        <v>206</v>
      </c>
      <c r="D222" s="219" t="s">
        <v>157</v>
      </c>
      <c r="E222" s="220" t="s">
        <v>251</v>
      </c>
      <c r="F222" s="221" t="s">
        <v>252</v>
      </c>
      <c r="G222" s="222" t="s">
        <v>160</v>
      </c>
      <c r="H222" s="223">
        <v>2460.4989999999998</v>
      </c>
      <c r="I222" s="224"/>
      <c r="J222" s="225">
        <f>ROUND(I222*H222,2)</f>
        <v>0</v>
      </c>
      <c r="K222" s="221" t="s">
        <v>161</v>
      </c>
      <c r="L222" s="45"/>
      <c r="M222" s="226" t="s">
        <v>1</v>
      </c>
      <c r="N222" s="227" t="s">
        <v>38</v>
      </c>
      <c r="O222" s="92"/>
      <c r="P222" s="228">
        <f>O222*H222</f>
        <v>0</v>
      </c>
      <c r="Q222" s="228">
        <v>0.00025999999999999998</v>
      </c>
      <c r="R222" s="228">
        <f>Q222*H222</f>
        <v>0.63972973999999994</v>
      </c>
      <c r="S222" s="228">
        <v>0</v>
      </c>
      <c r="T222" s="22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162</v>
      </c>
      <c r="AT222" s="230" t="s">
        <v>157</v>
      </c>
      <c r="AU222" s="230" t="s">
        <v>83</v>
      </c>
      <c r="AY222" s="18" t="s">
        <v>155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8" t="s">
        <v>81</v>
      </c>
      <c r="BK222" s="231">
        <f>ROUND(I222*H222,2)</f>
        <v>0</v>
      </c>
      <c r="BL222" s="18" t="s">
        <v>162</v>
      </c>
      <c r="BM222" s="230" t="s">
        <v>253</v>
      </c>
    </row>
    <row r="223" s="13" customFormat="1">
      <c r="A223" s="13"/>
      <c r="B223" s="232"/>
      <c r="C223" s="233"/>
      <c r="D223" s="234" t="s">
        <v>163</v>
      </c>
      <c r="E223" s="235" t="s">
        <v>1</v>
      </c>
      <c r="F223" s="236" t="s">
        <v>254</v>
      </c>
      <c r="G223" s="233"/>
      <c r="H223" s="235" t="s">
        <v>1</v>
      </c>
      <c r="I223" s="237"/>
      <c r="J223" s="233"/>
      <c r="K223" s="233"/>
      <c r="L223" s="238"/>
      <c r="M223" s="239"/>
      <c r="N223" s="240"/>
      <c r="O223" s="240"/>
      <c r="P223" s="240"/>
      <c r="Q223" s="240"/>
      <c r="R223" s="240"/>
      <c r="S223" s="240"/>
      <c r="T223" s="24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2" t="s">
        <v>163</v>
      </c>
      <c r="AU223" s="242" t="s">
        <v>83</v>
      </c>
      <c r="AV223" s="13" t="s">
        <v>81</v>
      </c>
      <c r="AW223" s="13" t="s">
        <v>30</v>
      </c>
      <c r="AX223" s="13" t="s">
        <v>73</v>
      </c>
      <c r="AY223" s="242" t="s">
        <v>155</v>
      </c>
    </row>
    <row r="224" s="14" customFormat="1">
      <c r="A224" s="14"/>
      <c r="B224" s="243"/>
      <c r="C224" s="244"/>
      <c r="D224" s="234" t="s">
        <v>163</v>
      </c>
      <c r="E224" s="245" t="s">
        <v>1</v>
      </c>
      <c r="F224" s="246" t="s">
        <v>248</v>
      </c>
      <c r="G224" s="244"/>
      <c r="H224" s="247">
        <v>3118.0189999999998</v>
      </c>
      <c r="I224" s="248"/>
      <c r="J224" s="244"/>
      <c r="K224" s="244"/>
      <c r="L224" s="249"/>
      <c r="M224" s="250"/>
      <c r="N224" s="251"/>
      <c r="O224" s="251"/>
      <c r="P224" s="251"/>
      <c r="Q224" s="251"/>
      <c r="R224" s="251"/>
      <c r="S224" s="251"/>
      <c r="T224" s="252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3" t="s">
        <v>163</v>
      </c>
      <c r="AU224" s="253" t="s">
        <v>83</v>
      </c>
      <c r="AV224" s="14" t="s">
        <v>83</v>
      </c>
      <c r="AW224" s="14" t="s">
        <v>30</v>
      </c>
      <c r="AX224" s="14" t="s">
        <v>73</v>
      </c>
      <c r="AY224" s="253" t="s">
        <v>155</v>
      </c>
    </row>
    <row r="225" s="14" customFormat="1">
      <c r="A225" s="14"/>
      <c r="B225" s="243"/>
      <c r="C225" s="244"/>
      <c r="D225" s="234" t="s">
        <v>163</v>
      </c>
      <c r="E225" s="245" t="s">
        <v>1</v>
      </c>
      <c r="F225" s="246" t="s">
        <v>249</v>
      </c>
      <c r="G225" s="244"/>
      <c r="H225" s="247">
        <v>-657.51999999999998</v>
      </c>
      <c r="I225" s="248"/>
      <c r="J225" s="244"/>
      <c r="K225" s="244"/>
      <c r="L225" s="249"/>
      <c r="M225" s="250"/>
      <c r="N225" s="251"/>
      <c r="O225" s="251"/>
      <c r="P225" s="251"/>
      <c r="Q225" s="251"/>
      <c r="R225" s="251"/>
      <c r="S225" s="251"/>
      <c r="T225" s="252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3" t="s">
        <v>163</v>
      </c>
      <c r="AU225" s="253" t="s">
        <v>83</v>
      </c>
      <c r="AV225" s="14" t="s">
        <v>83</v>
      </c>
      <c r="AW225" s="14" t="s">
        <v>30</v>
      </c>
      <c r="AX225" s="14" t="s">
        <v>73</v>
      </c>
      <c r="AY225" s="253" t="s">
        <v>155</v>
      </c>
    </row>
    <row r="226" s="15" customFormat="1">
      <c r="A226" s="15"/>
      <c r="B226" s="254"/>
      <c r="C226" s="255"/>
      <c r="D226" s="234" t="s">
        <v>163</v>
      </c>
      <c r="E226" s="256" t="s">
        <v>1</v>
      </c>
      <c r="F226" s="257" t="s">
        <v>166</v>
      </c>
      <c r="G226" s="255"/>
      <c r="H226" s="258">
        <v>2460.4989999999998</v>
      </c>
      <c r="I226" s="259"/>
      <c r="J226" s="255"/>
      <c r="K226" s="255"/>
      <c r="L226" s="260"/>
      <c r="M226" s="261"/>
      <c r="N226" s="262"/>
      <c r="O226" s="262"/>
      <c r="P226" s="262"/>
      <c r="Q226" s="262"/>
      <c r="R226" s="262"/>
      <c r="S226" s="262"/>
      <c r="T226" s="263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64" t="s">
        <v>163</v>
      </c>
      <c r="AU226" s="264" t="s">
        <v>83</v>
      </c>
      <c r="AV226" s="15" t="s">
        <v>162</v>
      </c>
      <c r="AW226" s="15" t="s">
        <v>30</v>
      </c>
      <c r="AX226" s="15" t="s">
        <v>81</v>
      </c>
      <c r="AY226" s="264" t="s">
        <v>155</v>
      </c>
    </row>
    <row r="227" s="2" customFormat="1" ht="24.15" customHeight="1">
      <c r="A227" s="39"/>
      <c r="B227" s="40"/>
      <c r="C227" s="219" t="s">
        <v>255</v>
      </c>
      <c r="D227" s="219" t="s">
        <v>157</v>
      </c>
      <c r="E227" s="220" t="s">
        <v>256</v>
      </c>
      <c r="F227" s="221" t="s">
        <v>257</v>
      </c>
      <c r="G227" s="222" t="s">
        <v>160</v>
      </c>
      <c r="H227" s="223">
        <v>492.10000000000002</v>
      </c>
      <c r="I227" s="224"/>
      <c r="J227" s="225">
        <f>ROUND(I227*H227,2)</f>
        <v>0</v>
      </c>
      <c r="K227" s="221" t="s">
        <v>161</v>
      </c>
      <c r="L227" s="45"/>
      <c r="M227" s="226" t="s">
        <v>1</v>
      </c>
      <c r="N227" s="227" t="s">
        <v>38</v>
      </c>
      <c r="O227" s="92"/>
      <c r="P227" s="228">
        <f>O227*H227</f>
        <v>0</v>
      </c>
      <c r="Q227" s="228">
        <v>0.027300000000000001</v>
      </c>
      <c r="R227" s="228">
        <f>Q227*H227</f>
        <v>13.434330000000001</v>
      </c>
      <c r="S227" s="228">
        <v>0</v>
      </c>
      <c r="T227" s="22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0" t="s">
        <v>162</v>
      </c>
      <c r="AT227" s="230" t="s">
        <v>157</v>
      </c>
      <c r="AU227" s="230" t="s">
        <v>83</v>
      </c>
      <c r="AY227" s="18" t="s">
        <v>155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8" t="s">
        <v>81</v>
      </c>
      <c r="BK227" s="231">
        <f>ROUND(I227*H227,2)</f>
        <v>0</v>
      </c>
      <c r="BL227" s="18" t="s">
        <v>162</v>
      </c>
      <c r="BM227" s="230" t="s">
        <v>258</v>
      </c>
    </row>
    <row r="228" s="13" customFormat="1">
      <c r="A228" s="13"/>
      <c r="B228" s="232"/>
      <c r="C228" s="233"/>
      <c r="D228" s="234" t="s">
        <v>163</v>
      </c>
      <c r="E228" s="235" t="s">
        <v>1</v>
      </c>
      <c r="F228" s="236" t="s">
        <v>259</v>
      </c>
      <c r="G228" s="233"/>
      <c r="H228" s="235" t="s">
        <v>1</v>
      </c>
      <c r="I228" s="237"/>
      <c r="J228" s="233"/>
      <c r="K228" s="233"/>
      <c r="L228" s="238"/>
      <c r="M228" s="239"/>
      <c r="N228" s="240"/>
      <c r="O228" s="240"/>
      <c r="P228" s="240"/>
      <c r="Q228" s="240"/>
      <c r="R228" s="240"/>
      <c r="S228" s="240"/>
      <c r="T228" s="24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2" t="s">
        <v>163</v>
      </c>
      <c r="AU228" s="242" t="s">
        <v>83</v>
      </c>
      <c r="AV228" s="13" t="s">
        <v>81</v>
      </c>
      <c r="AW228" s="13" t="s">
        <v>30</v>
      </c>
      <c r="AX228" s="13" t="s">
        <v>73</v>
      </c>
      <c r="AY228" s="242" t="s">
        <v>155</v>
      </c>
    </row>
    <row r="229" s="13" customFormat="1">
      <c r="A229" s="13"/>
      <c r="B229" s="232"/>
      <c r="C229" s="233"/>
      <c r="D229" s="234" t="s">
        <v>163</v>
      </c>
      <c r="E229" s="235" t="s">
        <v>1</v>
      </c>
      <c r="F229" s="236" t="s">
        <v>260</v>
      </c>
      <c r="G229" s="233"/>
      <c r="H229" s="235" t="s">
        <v>1</v>
      </c>
      <c r="I229" s="237"/>
      <c r="J229" s="233"/>
      <c r="K229" s="233"/>
      <c r="L229" s="238"/>
      <c r="M229" s="239"/>
      <c r="N229" s="240"/>
      <c r="O229" s="240"/>
      <c r="P229" s="240"/>
      <c r="Q229" s="240"/>
      <c r="R229" s="240"/>
      <c r="S229" s="240"/>
      <c r="T229" s="24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2" t="s">
        <v>163</v>
      </c>
      <c r="AU229" s="242" t="s">
        <v>83</v>
      </c>
      <c r="AV229" s="13" t="s">
        <v>81</v>
      </c>
      <c r="AW229" s="13" t="s">
        <v>30</v>
      </c>
      <c r="AX229" s="13" t="s">
        <v>73</v>
      </c>
      <c r="AY229" s="242" t="s">
        <v>155</v>
      </c>
    </row>
    <row r="230" s="14" customFormat="1">
      <c r="A230" s="14"/>
      <c r="B230" s="243"/>
      <c r="C230" s="244"/>
      <c r="D230" s="234" t="s">
        <v>163</v>
      </c>
      <c r="E230" s="245" t="s">
        <v>1</v>
      </c>
      <c r="F230" s="246" t="s">
        <v>261</v>
      </c>
      <c r="G230" s="244"/>
      <c r="H230" s="247">
        <v>492.10000000000002</v>
      </c>
      <c r="I230" s="248"/>
      <c r="J230" s="244"/>
      <c r="K230" s="244"/>
      <c r="L230" s="249"/>
      <c r="M230" s="250"/>
      <c r="N230" s="251"/>
      <c r="O230" s="251"/>
      <c r="P230" s="251"/>
      <c r="Q230" s="251"/>
      <c r="R230" s="251"/>
      <c r="S230" s="251"/>
      <c r="T230" s="25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3" t="s">
        <v>163</v>
      </c>
      <c r="AU230" s="253" t="s">
        <v>83</v>
      </c>
      <c r="AV230" s="14" t="s">
        <v>83</v>
      </c>
      <c r="AW230" s="14" t="s">
        <v>30</v>
      </c>
      <c r="AX230" s="14" t="s">
        <v>73</v>
      </c>
      <c r="AY230" s="253" t="s">
        <v>155</v>
      </c>
    </row>
    <row r="231" s="15" customFormat="1">
      <c r="A231" s="15"/>
      <c r="B231" s="254"/>
      <c r="C231" s="255"/>
      <c r="D231" s="234" t="s">
        <v>163</v>
      </c>
      <c r="E231" s="256" t="s">
        <v>1</v>
      </c>
      <c r="F231" s="257" t="s">
        <v>166</v>
      </c>
      <c r="G231" s="255"/>
      <c r="H231" s="258">
        <v>492.10000000000002</v>
      </c>
      <c r="I231" s="259"/>
      <c r="J231" s="255"/>
      <c r="K231" s="255"/>
      <c r="L231" s="260"/>
      <c r="M231" s="261"/>
      <c r="N231" s="262"/>
      <c r="O231" s="262"/>
      <c r="P231" s="262"/>
      <c r="Q231" s="262"/>
      <c r="R231" s="262"/>
      <c r="S231" s="262"/>
      <c r="T231" s="263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64" t="s">
        <v>163</v>
      </c>
      <c r="AU231" s="264" t="s">
        <v>83</v>
      </c>
      <c r="AV231" s="15" t="s">
        <v>162</v>
      </c>
      <c r="AW231" s="15" t="s">
        <v>30</v>
      </c>
      <c r="AX231" s="15" t="s">
        <v>81</v>
      </c>
      <c r="AY231" s="264" t="s">
        <v>155</v>
      </c>
    </row>
    <row r="232" s="2" customFormat="1" ht="21.75" customHeight="1">
      <c r="A232" s="39"/>
      <c r="B232" s="40"/>
      <c r="C232" s="219" t="s">
        <v>212</v>
      </c>
      <c r="D232" s="219" t="s">
        <v>157</v>
      </c>
      <c r="E232" s="220" t="s">
        <v>262</v>
      </c>
      <c r="F232" s="221" t="s">
        <v>263</v>
      </c>
      <c r="G232" s="222" t="s">
        <v>160</v>
      </c>
      <c r="H232" s="223">
        <v>492.10000000000002</v>
      </c>
      <c r="I232" s="224"/>
      <c r="J232" s="225">
        <f>ROUND(I232*H232,2)</f>
        <v>0</v>
      </c>
      <c r="K232" s="221" t="s">
        <v>161</v>
      </c>
      <c r="L232" s="45"/>
      <c r="M232" s="226" t="s">
        <v>1</v>
      </c>
      <c r="N232" s="227" t="s">
        <v>38</v>
      </c>
      <c r="O232" s="92"/>
      <c r="P232" s="228">
        <f>O232*H232</f>
        <v>0</v>
      </c>
      <c r="Q232" s="228">
        <v>0.0054599999999999996</v>
      </c>
      <c r="R232" s="228">
        <f>Q232*H232</f>
        <v>2.6868659999999998</v>
      </c>
      <c r="S232" s="228">
        <v>0</v>
      </c>
      <c r="T232" s="22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0" t="s">
        <v>162</v>
      </c>
      <c r="AT232" s="230" t="s">
        <v>157</v>
      </c>
      <c r="AU232" s="230" t="s">
        <v>83</v>
      </c>
      <c r="AY232" s="18" t="s">
        <v>155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8" t="s">
        <v>81</v>
      </c>
      <c r="BK232" s="231">
        <f>ROUND(I232*H232,2)</f>
        <v>0</v>
      </c>
      <c r="BL232" s="18" t="s">
        <v>162</v>
      </c>
      <c r="BM232" s="230" t="s">
        <v>264</v>
      </c>
    </row>
    <row r="233" s="13" customFormat="1">
      <c r="A233" s="13"/>
      <c r="B233" s="232"/>
      <c r="C233" s="233"/>
      <c r="D233" s="234" t="s">
        <v>163</v>
      </c>
      <c r="E233" s="235" t="s">
        <v>1</v>
      </c>
      <c r="F233" s="236" t="s">
        <v>259</v>
      </c>
      <c r="G233" s="233"/>
      <c r="H233" s="235" t="s">
        <v>1</v>
      </c>
      <c r="I233" s="237"/>
      <c r="J233" s="233"/>
      <c r="K233" s="233"/>
      <c r="L233" s="238"/>
      <c r="M233" s="239"/>
      <c r="N233" s="240"/>
      <c r="O233" s="240"/>
      <c r="P233" s="240"/>
      <c r="Q233" s="240"/>
      <c r="R233" s="240"/>
      <c r="S233" s="240"/>
      <c r="T233" s="24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2" t="s">
        <v>163</v>
      </c>
      <c r="AU233" s="242" t="s">
        <v>83</v>
      </c>
      <c r="AV233" s="13" t="s">
        <v>81</v>
      </c>
      <c r="AW233" s="13" t="s">
        <v>30</v>
      </c>
      <c r="AX233" s="13" t="s">
        <v>73</v>
      </c>
      <c r="AY233" s="242" t="s">
        <v>155</v>
      </c>
    </row>
    <row r="234" s="13" customFormat="1">
      <c r="A234" s="13"/>
      <c r="B234" s="232"/>
      <c r="C234" s="233"/>
      <c r="D234" s="234" t="s">
        <v>163</v>
      </c>
      <c r="E234" s="235" t="s">
        <v>1</v>
      </c>
      <c r="F234" s="236" t="s">
        <v>260</v>
      </c>
      <c r="G234" s="233"/>
      <c r="H234" s="235" t="s">
        <v>1</v>
      </c>
      <c r="I234" s="237"/>
      <c r="J234" s="233"/>
      <c r="K234" s="233"/>
      <c r="L234" s="238"/>
      <c r="M234" s="239"/>
      <c r="N234" s="240"/>
      <c r="O234" s="240"/>
      <c r="P234" s="240"/>
      <c r="Q234" s="240"/>
      <c r="R234" s="240"/>
      <c r="S234" s="240"/>
      <c r="T234" s="24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2" t="s">
        <v>163</v>
      </c>
      <c r="AU234" s="242" t="s">
        <v>83</v>
      </c>
      <c r="AV234" s="13" t="s">
        <v>81</v>
      </c>
      <c r="AW234" s="13" t="s">
        <v>30</v>
      </c>
      <c r="AX234" s="13" t="s">
        <v>73</v>
      </c>
      <c r="AY234" s="242" t="s">
        <v>155</v>
      </c>
    </row>
    <row r="235" s="14" customFormat="1">
      <c r="A235" s="14"/>
      <c r="B235" s="243"/>
      <c r="C235" s="244"/>
      <c r="D235" s="234" t="s">
        <v>163</v>
      </c>
      <c r="E235" s="245" t="s">
        <v>1</v>
      </c>
      <c r="F235" s="246" t="s">
        <v>261</v>
      </c>
      <c r="G235" s="244"/>
      <c r="H235" s="247">
        <v>492.10000000000002</v>
      </c>
      <c r="I235" s="248"/>
      <c r="J235" s="244"/>
      <c r="K235" s="244"/>
      <c r="L235" s="249"/>
      <c r="M235" s="250"/>
      <c r="N235" s="251"/>
      <c r="O235" s="251"/>
      <c r="P235" s="251"/>
      <c r="Q235" s="251"/>
      <c r="R235" s="251"/>
      <c r="S235" s="251"/>
      <c r="T235" s="25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3" t="s">
        <v>163</v>
      </c>
      <c r="AU235" s="253" t="s">
        <v>83</v>
      </c>
      <c r="AV235" s="14" t="s">
        <v>83</v>
      </c>
      <c r="AW235" s="14" t="s">
        <v>30</v>
      </c>
      <c r="AX235" s="14" t="s">
        <v>73</v>
      </c>
      <c r="AY235" s="253" t="s">
        <v>155</v>
      </c>
    </row>
    <row r="236" s="15" customFormat="1">
      <c r="A236" s="15"/>
      <c r="B236" s="254"/>
      <c r="C236" s="255"/>
      <c r="D236" s="234" t="s">
        <v>163</v>
      </c>
      <c r="E236" s="256" t="s">
        <v>1</v>
      </c>
      <c r="F236" s="257" t="s">
        <v>166</v>
      </c>
      <c r="G236" s="255"/>
      <c r="H236" s="258">
        <v>492.10000000000002</v>
      </c>
      <c r="I236" s="259"/>
      <c r="J236" s="255"/>
      <c r="K236" s="255"/>
      <c r="L236" s="260"/>
      <c r="M236" s="261"/>
      <c r="N236" s="262"/>
      <c r="O236" s="262"/>
      <c r="P236" s="262"/>
      <c r="Q236" s="262"/>
      <c r="R236" s="262"/>
      <c r="S236" s="262"/>
      <c r="T236" s="263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64" t="s">
        <v>163</v>
      </c>
      <c r="AU236" s="264" t="s">
        <v>83</v>
      </c>
      <c r="AV236" s="15" t="s">
        <v>162</v>
      </c>
      <c r="AW236" s="15" t="s">
        <v>30</v>
      </c>
      <c r="AX236" s="15" t="s">
        <v>81</v>
      </c>
      <c r="AY236" s="264" t="s">
        <v>155</v>
      </c>
    </row>
    <row r="237" s="2" customFormat="1" ht="24.15" customHeight="1">
      <c r="A237" s="39"/>
      <c r="B237" s="40"/>
      <c r="C237" s="219" t="s">
        <v>7</v>
      </c>
      <c r="D237" s="219" t="s">
        <v>157</v>
      </c>
      <c r="E237" s="220" t="s">
        <v>265</v>
      </c>
      <c r="F237" s="221" t="s">
        <v>266</v>
      </c>
      <c r="G237" s="222" t="s">
        <v>160</v>
      </c>
      <c r="H237" s="223">
        <v>2460.4989999999998</v>
      </c>
      <c r="I237" s="224"/>
      <c r="J237" s="225">
        <f>ROUND(I237*H237,2)</f>
        <v>0</v>
      </c>
      <c r="K237" s="221" t="s">
        <v>161</v>
      </c>
      <c r="L237" s="45"/>
      <c r="M237" s="226" t="s">
        <v>1</v>
      </c>
      <c r="N237" s="227" t="s">
        <v>38</v>
      </c>
      <c r="O237" s="92"/>
      <c r="P237" s="228">
        <f>O237*H237</f>
        <v>0</v>
      </c>
      <c r="Q237" s="228">
        <v>0.00029999999999999997</v>
      </c>
      <c r="R237" s="228">
        <f>Q237*H237</f>
        <v>0.73814969999999991</v>
      </c>
      <c r="S237" s="228">
        <v>0</v>
      </c>
      <c r="T237" s="22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0" t="s">
        <v>162</v>
      </c>
      <c r="AT237" s="230" t="s">
        <v>157</v>
      </c>
      <c r="AU237" s="230" t="s">
        <v>83</v>
      </c>
      <c r="AY237" s="18" t="s">
        <v>155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8" t="s">
        <v>81</v>
      </c>
      <c r="BK237" s="231">
        <f>ROUND(I237*H237,2)</f>
        <v>0</v>
      </c>
      <c r="BL237" s="18" t="s">
        <v>162</v>
      </c>
      <c r="BM237" s="230" t="s">
        <v>267</v>
      </c>
    </row>
    <row r="238" s="14" customFormat="1">
      <c r="A238" s="14"/>
      <c r="B238" s="243"/>
      <c r="C238" s="244"/>
      <c r="D238" s="234" t="s">
        <v>163</v>
      </c>
      <c r="E238" s="245" t="s">
        <v>1</v>
      </c>
      <c r="F238" s="246" t="s">
        <v>268</v>
      </c>
      <c r="G238" s="244"/>
      <c r="H238" s="247">
        <v>2460.4989999999998</v>
      </c>
      <c r="I238" s="248"/>
      <c r="J238" s="244"/>
      <c r="K238" s="244"/>
      <c r="L238" s="249"/>
      <c r="M238" s="250"/>
      <c r="N238" s="251"/>
      <c r="O238" s="251"/>
      <c r="P238" s="251"/>
      <c r="Q238" s="251"/>
      <c r="R238" s="251"/>
      <c r="S238" s="251"/>
      <c r="T238" s="25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3" t="s">
        <v>163</v>
      </c>
      <c r="AU238" s="253" t="s">
        <v>83</v>
      </c>
      <c r="AV238" s="14" t="s">
        <v>83</v>
      </c>
      <c r="AW238" s="14" t="s">
        <v>30</v>
      </c>
      <c r="AX238" s="14" t="s">
        <v>81</v>
      </c>
      <c r="AY238" s="253" t="s">
        <v>155</v>
      </c>
    </row>
    <row r="239" s="2" customFormat="1" ht="37.8" customHeight="1">
      <c r="A239" s="39"/>
      <c r="B239" s="40"/>
      <c r="C239" s="219" t="s">
        <v>218</v>
      </c>
      <c r="D239" s="219" t="s">
        <v>157</v>
      </c>
      <c r="E239" s="220" t="s">
        <v>269</v>
      </c>
      <c r="F239" s="221" t="s">
        <v>270</v>
      </c>
      <c r="G239" s="222" t="s">
        <v>160</v>
      </c>
      <c r="H239" s="223">
        <v>23.16</v>
      </c>
      <c r="I239" s="224"/>
      <c r="J239" s="225">
        <f>ROUND(I239*H239,2)</f>
        <v>0</v>
      </c>
      <c r="K239" s="221" t="s">
        <v>161</v>
      </c>
      <c r="L239" s="45"/>
      <c r="M239" s="226" t="s">
        <v>1</v>
      </c>
      <c r="N239" s="227" t="s">
        <v>38</v>
      </c>
      <c r="O239" s="92"/>
      <c r="P239" s="228">
        <f>O239*H239</f>
        <v>0</v>
      </c>
      <c r="Q239" s="228">
        <v>0.0083499999999999998</v>
      </c>
      <c r="R239" s="228">
        <f>Q239*H239</f>
        <v>0.193386</v>
      </c>
      <c r="S239" s="228">
        <v>0</v>
      </c>
      <c r="T239" s="22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0" t="s">
        <v>162</v>
      </c>
      <c r="AT239" s="230" t="s">
        <v>157</v>
      </c>
      <c r="AU239" s="230" t="s">
        <v>83</v>
      </c>
      <c r="AY239" s="18" t="s">
        <v>155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8" t="s">
        <v>81</v>
      </c>
      <c r="BK239" s="231">
        <f>ROUND(I239*H239,2)</f>
        <v>0</v>
      </c>
      <c r="BL239" s="18" t="s">
        <v>162</v>
      </c>
      <c r="BM239" s="230" t="s">
        <v>271</v>
      </c>
    </row>
    <row r="240" s="2" customFormat="1">
      <c r="A240" s="39"/>
      <c r="B240" s="40"/>
      <c r="C240" s="41"/>
      <c r="D240" s="234" t="s">
        <v>272</v>
      </c>
      <c r="E240" s="41"/>
      <c r="F240" s="275" t="s">
        <v>273</v>
      </c>
      <c r="G240" s="41"/>
      <c r="H240" s="41"/>
      <c r="I240" s="276"/>
      <c r="J240" s="41"/>
      <c r="K240" s="41"/>
      <c r="L240" s="45"/>
      <c r="M240" s="277"/>
      <c r="N240" s="278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272</v>
      </c>
      <c r="AU240" s="18" t="s">
        <v>83</v>
      </c>
    </row>
    <row r="241" s="13" customFormat="1">
      <c r="A241" s="13"/>
      <c r="B241" s="232"/>
      <c r="C241" s="233"/>
      <c r="D241" s="234" t="s">
        <v>163</v>
      </c>
      <c r="E241" s="235" t="s">
        <v>1</v>
      </c>
      <c r="F241" s="236" t="s">
        <v>274</v>
      </c>
      <c r="G241" s="233"/>
      <c r="H241" s="235" t="s">
        <v>1</v>
      </c>
      <c r="I241" s="237"/>
      <c r="J241" s="233"/>
      <c r="K241" s="233"/>
      <c r="L241" s="238"/>
      <c r="M241" s="239"/>
      <c r="N241" s="240"/>
      <c r="O241" s="240"/>
      <c r="P241" s="240"/>
      <c r="Q241" s="240"/>
      <c r="R241" s="240"/>
      <c r="S241" s="240"/>
      <c r="T241" s="24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2" t="s">
        <v>163</v>
      </c>
      <c r="AU241" s="242" t="s">
        <v>83</v>
      </c>
      <c r="AV241" s="13" t="s">
        <v>81</v>
      </c>
      <c r="AW241" s="13" t="s">
        <v>30</v>
      </c>
      <c r="AX241" s="13" t="s">
        <v>73</v>
      </c>
      <c r="AY241" s="242" t="s">
        <v>155</v>
      </c>
    </row>
    <row r="242" s="14" customFormat="1">
      <c r="A242" s="14"/>
      <c r="B242" s="243"/>
      <c r="C242" s="244"/>
      <c r="D242" s="234" t="s">
        <v>163</v>
      </c>
      <c r="E242" s="245" t="s">
        <v>1</v>
      </c>
      <c r="F242" s="246" t="s">
        <v>275</v>
      </c>
      <c r="G242" s="244"/>
      <c r="H242" s="247">
        <v>23.16</v>
      </c>
      <c r="I242" s="248"/>
      <c r="J242" s="244"/>
      <c r="K242" s="244"/>
      <c r="L242" s="249"/>
      <c r="M242" s="250"/>
      <c r="N242" s="251"/>
      <c r="O242" s="251"/>
      <c r="P242" s="251"/>
      <c r="Q242" s="251"/>
      <c r="R242" s="251"/>
      <c r="S242" s="251"/>
      <c r="T242" s="25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3" t="s">
        <v>163</v>
      </c>
      <c r="AU242" s="253" t="s">
        <v>83</v>
      </c>
      <c r="AV242" s="14" t="s">
        <v>83</v>
      </c>
      <c r="AW242" s="14" t="s">
        <v>30</v>
      </c>
      <c r="AX242" s="14" t="s">
        <v>73</v>
      </c>
      <c r="AY242" s="253" t="s">
        <v>155</v>
      </c>
    </row>
    <row r="243" s="15" customFormat="1">
      <c r="A243" s="15"/>
      <c r="B243" s="254"/>
      <c r="C243" s="255"/>
      <c r="D243" s="234" t="s">
        <v>163</v>
      </c>
      <c r="E243" s="256" t="s">
        <v>1</v>
      </c>
      <c r="F243" s="257" t="s">
        <v>166</v>
      </c>
      <c r="G243" s="255"/>
      <c r="H243" s="258">
        <v>23.16</v>
      </c>
      <c r="I243" s="259"/>
      <c r="J243" s="255"/>
      <c r="K243" s="255"/>
      <c r="L243" s="260"/>
      <c r="M243" s="261"/>
      <c r="N243" s="262"/>
      <c r="O243" s="262"/>
      <c r="P243" s="262"/>
      <c r="Q243" s="262"/>
      <c r="R243" s="262"/>
      <c r="S243" s="262"/>
      <c r="T243" s="263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64" t="s">
        <v>163</v>
      </c>
      <c r="AU243" s="264" t="s">
        <v>83</v>
      </c>
      <c r="AV243" s="15" t="s">
        <v>162</v>
      </c>
      <c r="AW243" s="15" t="s">
        <v>30</v>
      </c>
      <c r="AX243" s="15" t="s">
        <v>81</v>
      </c>
      <c r="AY243" s="264" t="s">
        <v>155</v>
      </c>
    </row>
    <row r="244" s="2" customFormat="1" ht="24.15" customHeight="1">
      <c r="A244" s="39"/>
      <c r="B244" s="40"/>
      <c r="C244" s="265" t="s">
        <v>276</v>
      </c>
      <c r="D244" s="265" t="s">
        <v>234</v>
      </c>
      <c r="E244" s="266" t="s">
        <v>277</v>
      </c>
      <c r="F244" s="267" t="s">
        <v>278</v>
      </c>
      <c r="G244" s="268" t="s">
        <v>160</v>
      </c>
      <c r="H244" s="269">
        <v>25.475999999999999</v>
      </c>
      <c r="I244" s="270"/>
      <c r="J244" s="271">
        <f>ROUND(I244*H244,2)</f>
        <v>0</v>
      </c>
      <c r="K244" s="267" t="s">
        <v>161</v>
      </c>
      <c r="L244" s="272"/>
      <c r="M244" s="273" t="s">
        <v>1</v>
      </c>
      <c r="N244" s="274" t="s">
        <v>38</v>
      </c>
      <c r="O244" s="92"/>
      <c r="P244" s="228">
        <f>O244*H244</f>
        <v>0</v>
      </c>
      <c r="Q244" s="228">
        <v>0.0023999999999999998</v>
      </c>
      <c r="R244" s="228">
        <f>Q244*H244</f>
        <v>0.061142399999999993</v>
      </c>
      <c r="S244" s="228">
        <v>0</v>
      </c>
      <c r="T244" s="22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0" t="s">
        <v>175</v>
      </c>
      <c r="AT244" s="230" t="s">
        <v>234</v>
      </c>
      <c r="AU244" s="230" t="s">
        <v>83</v>
      </c>
      <c r="AY244" s="18" t="s">
        <v>155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8" t="s">
        <v>81</v>
      </c>
      <c r="BK244" s="231">
        <f>ROUND(I244*H244,2)</f>
        <v>0</v>
      </c>
      <c r="BL244" s="18" t="s">
        <v>162</v>
      </c>
      <c r="BM244" s="230" t="s">
        <v>279</v>
      </c>
    </row>
    <row r="245" s="2" customFormat="1" ht="37.8" customHeight="1">
      <c r="A245" s="39"/>
      <c r="B245" s="40"/>
      <c r="C245" s="219" t="s">
        <v>222</v>
      </c>
      <c r="D245" s="219" t="s">
        <v>157</v>
      </c>
      <c r="E245" s="220" t="s">
        <v>280</v>
      </c>
      <c r="F245" s="221" t="s">
        <v>281</v>
      </c>
      <c r="G245" s="222" t="s">
        <v>160</v>
      </c>
      <c r="H245" s="223">
        <v>1974.7349999999999</v>
      </c>
      <c r="I245" s="224"/>
      <c r="J245" s="225">
        <f>ROUND(I245*H245,2)</f>
        <v>0</v>
      </c>
      <c r="K245" s="221" t="s">
        <v>161</v>
      </c>
      <c r="L245" s="45"/>
      <c r="M245" s="226" t="s">
        <v>1</v>
      </c>
      <c r="N245" s="227" t="s">
        <v>38</v>
      </c>
      <c r="O245" s="92"/>
      <c r="P245" s="228">
        <f>O245*H245</f>
        <v>0</v>
      </c>
      <c r="Q245" s="228">
        <v>0.0086</v>
      </c>
      <c r="R245" s="228">
        <f>Q245*H245</f>
        <v>16.982720999999998</v>
      </c>
      <c r="S245" s="228">
        <v>0</v>
      </c>
      <c r="T245" s="22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0" t="s">
        <v>162</v>
      </c>
      <c r="AT245" s="230" t="s">
        <v>157</v>
      </c>
      <c r="AU245" s="230" t="s">
        <v>83</v>
      </c>
      <c r="AY245" s="18" t="s">
        <v>155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8" t="s">
        <v>81</v>
      </c>
      <c r="BK245" s="231">
        <f>ROUND(I245*H245,2)</f>
        <v>0</v>
      </c>
      <c r="BL245" s="18" t="s">
        <v>162</v>
      </c>
      <c r="BM245" s="230" t="s">
        <v>282</v>
      </c>
    </row>
    <row r="246" s="2" customFormat="1">
      <c r="A246" s="39"/>
      <c r="B246" s="40"/>
      <c r="C246" s="41"/>
      <c r="D246" s="234" t="s">
        <v>272</v>
      </c>
      <c r="E246" s="41"/>
      <c r="F246" s="275" t="s">
        <v>283</v>
      </c>
      <c r="G246" s="41"/>
      <c r="H246" s="41"/>
      <c r="I246" s="276"/>
      <c r="J246" s="41"/>
      <c r="K246" s="41"/>
      <c r="L246" s="45"/>
      <c r="M246" s="277"/>
      <c r="N246" s="278"/>
      <c r="O246" s="92"/>
      <c r="P246" s="92"/>
      <c r="Q246" s="92"/>
      <c r="R246" s="92"/>
      <c r="S246" s="92"/>
      <c r="T246" s="93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272</v>
      </c>
      <c r="AU246" s="18" t="s">
        <v>83</v>
      </c>
    </row>
    <row r="247" s="13" customFormat="1">
      <c r="A247" s="13"/>
      <c r="B247" s="232"/>
      <c r="C247" s="233"/>
      <c r="D247" s="234" t="s">
        <v>163</v>
      </c>
      <c r="E247" s="235" t="s">
        <v>1</v>
      </c>
      <c r="F247" s="236" t="s">
        <v>284</v>
      </c>
      <c r="G247" s="233"/>
      <c r="H247" s="235" t="s">
        <v>1</v>
      </c>
      <c r="I247" s="237"/>
      <c r="J247" s="233"/>
      <c r="K247" s="233"/>
      <c r="L247" s="238"/>
      <c r="M247" s="239"/>
      <c r="N247" s="240"/>
      <c r="O247" s="240"/>
      <c r="P247" s="240"/>
      <c r="Q247" s="240"/>
      <c r="R247" s="240"/>
      <c r="S247" s="240"/>
      <c r="T247" s="24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2" t="s">
        <v>163</v>
      </c>
      <c r="AU247" s="242" t="s">
        <v>83</v>
      </c>
      <c r="AV247" s="13" t="s">
        <v>81</v>
      </c>
      <c r="AW247" s="13" t="s">
        <v>30</v>
      </c>
      <c r="AX247" s="13" t="s">
        <v>73</v>
      </c>
      <c r="AY247" s="242" t="s">
        <v>155</v>
      </c>
    </row>
    <row r="248" s="13" customFormat="1">
      <c r="A248" s="13"/>
      <c r="B248" s="232"/>
      <c r="C248" s="233"/>
      <c r="D248" s="234" t="s">
        <v>163</v>
      </c>
      <c r="E248" s="235" t="s">
        <v>1</v>
      </c>
      <c r="F248" s="236" t="s">
        <v>285</v>
      </c>
      <c r="G248" s="233"/>
      <c r="H248" s="235" t="s">
        <v>1</v>
      </c>
      <c r="I248" s="237"/>
      <c r="J248" s="233"/>
      <c r="K248" s="233"/>
      <c r="L248" s="238"/>
      <c r="M248" s="239"/>
      <c r="N248" s="240"/>
      <c r="O248" s="240"/>
      <c r="P248" s="240"/>
      <c r="Q248" s="240"/>
      <c r="R248" s="240"/>
      <c r="S248" s="240"/>
      <c r="T248" s="24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2" t="s">
        <v>163</v>
      </c>
      <c r="AU248" s="242" t="s">
        <v>83</v>
      </c>
      <c r="AV248" s="13" t="s">
        <v>81</v>
      </c>
      <c r="AW248" s="13" t="s">
        <v>30</v>
      </c>
      <c r="AX248" s="13" t="s">
        <v>73</v>
      </c>
      <c r="AY248" s="242" t="s">
        <v>155</v>
      </c>
    </row>
    <row r="249" s="13" customFormat="1">
      <c r="A249" s="13"/>
      <c r="B249" s="232"/>
      <c r="C249" s="233"/>
      <c r="D249" s="234" t="s">
        <v>163</v>
      </c>
      <c r="E249" s="235" t="s">
        <v>1</v>
      </c>
      <c r="F249" s="236" t="s">
        <v>286</v>
      </c>
      <c r="G249" s="233"/>
      <c r="H249" s="235" t="s">
        <v>1</v>
      </c>
      <c r="I249" s="237"/>
      <c r="J249" s="233"/>
      <c r="K249" s="233"/>
      <c r="L249" s="238"/>
      <c r="M249" s="239"/>
      <c r="N249" s="240"/>
      <c r="O249" s="240"/>
      <c r="P249" s="240"/>
      <c r="Q249" s="240"/>
      <c r="R249" s="240"/>
      <c r="S249" s="240"/>
      <c r="T249" s="24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2" t="s">
        <v>163</v>
      </c>
      <c r="AU249" s="242" t="s">
        <v>83</v>
      </c>
      <c r="AV249" s="13" t="s">
        <v>81</v>
      </c>
      <c r="AW249" s="13" t="s">
        <v>30</v>
      </c>
      <c r="AX249" s="13" t="s">
        <v>73</v>
      </c>
      <c r="AY249" s="242" t="s">
        <v>155</v>
      </c>
    </row>
    <row r="250" s="14" customFormat="1">
      <c r="A250" s="14"/>
      <c r="B250" s="243"/>
      <c r="C250" s="244"/>
      <c r="D250" s="234" t="s">
        <v>163</v>
      </c>
      <c r="E250" s="245" t="s">
        <v>1</v>
      </c>
      <c r="F250" s="246" t="s">
        <v>287</v>
      </c>
      <c r="G250" s="244"/>
      <c r="H250" s="247">
        <v>247.5</v>
      </c>
      <c r="I250" s="248"/>
      <c r="J250" s="244"/>
      <c r="K250" s="244"/>
      <c r="L250" s="249"/>
      <c r="M250" s="250"/>
      <c r="N250" s="251"/>
      <c r="O250" s="251"/>
      <c r="P250" s="251"/>
      <c r="Q250" s="251"/>
      <c r="R250" s="251"/>
      <c r="S250" s="251"/>
      <c r="T250" s="25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3" t="s">
        <v>163</v>
      </c>
      <c r="AU250" s="253" t="s">
        <v>83</v>
      </c>
      <c r="AV250" s="14" t="s">
        <v>83</v>
      </c>
      <c r="AW250" s="14" t="s">
        <v>30</v>
      </c>
      <c r="AX250" s="14" t="s">
        <v>73</v>
      </c>
      <c r="AY250" s="253" t="s">
        <v>155</v>
      </c>
    </row>
    <row r="251" s="14" customFormat="1">
      <c r="A251" s="14"/>
      <c r="B251" s="243"/>
      <c r="C251" s="244"/>
      <c r="D251" s="234" t="s">
        <v>163</v>
      </c>
      <c r="E251" s="245" t="s">
        <v>1</v>
      </c>
      <c r="F251" s="246" t="s">
        <v>288</v>
      </c>
      <c r="G251" s="244"/>
      <c r="H251" s="247">
        <v>-5.75</v>
      </c>
      <c r="I251" s="248"/>
      <c r="J251" s="244"/>
      <c r="K251" s="244"/>
      <c r="L251" s="249"/>
      <c r="M251" s="250"/>
      <c r="N251" s="251"/>
      <c r="O251" s="251"/>
      <c r="P251" s="251"/>
      <c r="Q251" s="251"/>
      <c r="R251" s="251"/>
      <c r="S251" s="251"/>
      <c r="T251" s="25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3" t="s">
        <v>163</v>
      </c>
      <c r="AU251" s="253" t="s">
        <v>83</v>
      </c>
      <c r="AV251" s="14" t="s">
        <v>83</v>
      </c>
      <c r="AW251" s="14" t="s">
        <v>30</v>
      </c>
      <c r="AX251" s="14" t="s">
        <v>73</v>
      </c>
      <c r="AY251" s="253" t="s">
        <v>155</v>
      </c>
    </row>
    <row r="252" s="14" customFormat="1">
      <c r="A252" s="14"/>
      <c r="B252" s="243"/>
      <c r="C252" s="244"/>
      <c r="D252" s="234" t="s">
        <v>163</v>
      </c>
      <c r="E252" s="245" t="s">
        <v>1</v>
      </c>
      <c r="F252" s="246" t="s">
        <v>289</v>
      </c>
      <c r="G252" s="244"/>
      <c r="H252" s="247">
        <v>-11.25</v>
      </c>
      <c r="I252" s="248"/>
      <c r="J252" s="244"/>
      <c r="K252" s="244"/>
      <c r="L252" s="249"/>
      <c r="M252" s="250"/>
      <c r="N252" s="251"/>
      <c r="O252" s="251"/>
      <c r="P252" s="251"/>
      <c r="Q252" s="251"/>
      <c r="R252" s="251"/>
      <c r="S252" s="251"/>
      <c r="T252" s="252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3" t="s">
        <v>163</v>
      </c>
      <c r="AU252" s="253" t="s">
        <v>83</v>
      </c>
      <c r="AV252" s="14" t="s">
        <v>83</v>
      </c>
      <c r="AW252" s="14" t="s">
        <v>30</v>
      </c>
      <c r="AX252" s="14" t="s">
        <v>73</v>
      </c>
      <c r="AY252" s="253" t="s">
        <v>155</v>
      </c>
    </row>
    <row r="253" s="14" customFormat="1">
      <c r="A253" s="14"/>
      <c r="B253" s="243"/>
      <c r="C253" s="244"/>
      <c r="D253" s="234" t="s">
        <v>163</v>
      </c>
      <c r="E253" s="245" t="s">
        <v>1</v>
      </c>
      <c r="F253" s="246" t="s">
        <v>290</v>
      </c>
      <c r="G253" s="244"/>
      <c r="H253" s="247">
        <v>-3.0750000000000002</v>
      </c>
      <c r="I253" s="248"/>
      <c r="J253" s="244"/>
      <c r="K253" s="244"/>
      <c r="L253" s="249"/>
      <c r="M253" s="250"/>
      <c r="N253" s="251"/>
      <c r="O253" s="251"/>
      <c r="P253" s="251"/>
      <c r="Q253" s="251"/>
      <c r="R253" s="251"/>
      <c r="S253" s="251"/>
      <c r="T253" s="252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3" t="s">
        <v>163</v>
      </c>
      <c r="AU253" s="253" t="s">
        <v>83</v>
      </c>
      <c r="AV253" s="14" t="s">
        <v>83</v>
      </c>
      <c r="AW253" s="14" t="s">
        <v>30</v>
      </c>
      <c r="AX253" s="14" t="s">
        <v>73</v>
      </c>
      <c r="AY253" s="253" t="s">
        <v>155</v>
      </c>
    </row>
    <row r="254" s="14" customFormat="1">
      <c r="A254" s="14"/>
      <c r="B254" s="243"/>
      <c r="C254" s="244"/>
      <c r="D254" s="234" t="s">
        <v>163</v>
      </c>
      <c r="E254" s="245" t="s">
        <v>1</v>
      </c>
      <c r="F254" s="246" t="s">
        <v>291</v>
      </c>
      <c r="G254" s="244"/>
      <c r="H254" s="247">
        <v>-15.375</v>
      </c>
      <c r="I254" s="248"/>
      <c r="J254" s="244"/>
      <c r="K254" s="244"/>
      <c r="L254" s="249"/>
      <c r="M254" s="250"/>
      <c r="N254" s="251"/>
      <c r="O254" s="251"/>
      <c r="P254" s="251"/>
      <c r="Q254" s="251"/>
      <c r="R254" s="251"/>
      <c r="S254" s="251"/>
      <c r="T254" s="252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3" t="s">
        <v>163</v>
      </c>
      <c r="AU254" s="253" t="s">
        <v>83</v>
      </c>
      <c r="AV254" s="14" t="s">
        <v>83</v>
      </c>
      <c r="AW254" s="14" t="s">
        <v>30</v>
      </c>
      <c r="AX254" s="14" t="s">
        <v>73</v>
      </c>
      <c r="AY254" s="253" t="s">
        <v>155</v>
      </c>
    </row>
    <row r="255" s="14" customFormat="1">
      <c r="A255" s="14"/>
      <c r="B255" s="243"/>
      <c r="C255" s="244"/>
      <c r="D255" s="234" t="s">
        <v>163</v>
      </c>
      <c r="E255" s="245" t="s">
        <v>1</v>
      </c>
      <c r="F255" s="246" t="s">
        <v>292</v>
      </c>
      <c r="G255" s="244"/>
      <c r="H255" s="247">
        <v>-0.90000000000000002</v>
      </c>
      <c r="I255" s="248"/>
      <c r="J255" s="244"/>
      <c r="K255" s="244"/>
      <c r="L255" s="249"/>
      <c r="M255" s="250"/>
      <c r="N255" s="251"/>
      <c r="O255" s="251"/>
      <c r="P255" s="251"/>
      <c r="Q255" s="251"/>
      <c r="R255" s="251"/>
      <c r="S255" s="251"/>
      <c r="T255" s="252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3" t="s">
        <v>163</v>
      </c>
      <c r="AU255" s="253" t="s">
        <v>83</v>
      </c>
      <c r="AV255" s="14" t="s">
        <v>83</v>
      </c>
      <c r="AW255" s="14" t="s">
        <v>30</v>
      </c>
      <c r="AX255" s="14" t="s">
        <v>73</v>
      </c>
      <c r="AY255" s="253" t="s">
        <v>155</v>
      </c>
    </row>
    <row r="256" s="14" customFormat="1">
      <c r="A256" s="14"/>
      <c r="B256" s="243"/>
      <c r="C256" s="244"/>
      <c r="D256" s="234" t="s">
        <v>163</v>
      </c>
      <c r="E256" s="245" t="s">
        <v>1</v>
      </c>
      <c r="F256" s="246" t="s">
        <v>293</v>
      </c>
      <c r="G256" s="244"/>
      <c r="H256" s="247">
        <v>-2.1600000000000001</v>
      </c>
      <c r="I256" s="248"/>
      <c r="J256" s="244"/>
      <c r="K256" s="244"/>
      <c r="L256" s="249"/>
      <c r="M256" s="250"/>
      <c r="N256" s="251"/>
      <c r="O256" s="251"/>
      <c r="P256" s="251"/>
      <c r="Q256" s="251"/>
      <c r="R256" s="251"/>
      <c r="S256" s="251"/>
      <c r="T256" s="252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3" t="s">
        <v>163</v>
      </c>
      <c r="AU256" s="253" t="s">
        <v>83</v>
      </c>
      <c r="AV256" s="14" t="s">
        <v>83</v>
      </c>
      <c r="AW256" s="14" t="s">
        <v>30</v>
      </c>
      <c r="AX256" s="14" t="s">
        <v>73</v>
      </c>
      <c r="AY256" s="253" t="s">
        <v>155</v>
      </c>
    </row>
    <row r="257" s="14" customFormat="1">
      <c r="A257" s="14"/>
      <c r="B257" s="243"/>
      <c r="C257" s="244"/>
      <c r="D257" s="234" t="s">
        <v>163</v>
      </c>
      <c r="E257" s="245" t="s">
        <v>1</v>
      </c>
      <c r="F257" s="246" t="s">
        <v>294</v>
      </c>
      <c r="G257" s="244"/>
      <c r="H257" s="247">
        <v>107.8</v>
      </c>
      <c r="I257" s="248"/>
      <c r="J257" s="244"/>
      <c r="K257" s="244"/>
      <c r="L257" s="249"/>
      <c r="M257" s="250"/>
      <c r="N257" s="251"/>
      <c r="O257" s="251"/>
      <c r="P257" s="251"/>
      <c r="Q257" s="251"/>
      <c r="R257" s="251"/>
      <c r="S257" s="251"/>
      <c r="T257" s="252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3" t="s">
        <v>163</v>
      </c>
      <c r="AU257" s="253" t="s">
        <v>83</v>
      </c>
      <c r="AV257" s="14" t="s">
        <v>83</v>
      </c>
      <c r="AW257" s="14" t="s">
        <v>30</v>
      </c>
      <c r="AX257" s="14" t="s">
        <v>73</v>
      </c>
      <c r="AY257" s="253" t="s">
        <v>155</v>
      </c>
    </row>
    <row r="258" s="14" customFormat="1">
      <c r="A258" s="14"/>
      <c r="B258" s="243"/>
      <c r="C258" s="244"/>
      <c r="D258" s="234" t="s">
        <v>163</v>
      </c>
      <c r="E258" s="245" t="s">
        <v>1</v>
      </c>
      <c r="F258" s="246" t="s">
        <v>295</v>
      </c>
      <c r="G258" s="244"/>
      <c r="H258" s="247">
        <v>-7.2000000000000002</v>
      </c>
      <c r="I258" s="248"/>
      <c r="J258" s="244"/>
      <c r="K258" s="244"/>
      <c r="L258" s="249"/>
      <c r="M258" s="250"/>
      <c r="N258" s="251"/>
      <c r="O258" s="251"/>
      <c r="P258" s="251"/>
      <c r="Q258" s="251"/>
      <c r="R258" s="251"/>
      <c r="S258" s="251"/>
      <c r="T258" s="252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3" t="s">
        <v>163</v>
      </c>
      <c r="AU258" s="253" t="s">
        <v>83</v>
      </c>
      <c r="AV258" s="14" t="s">
        <v>83</v>
      </c>
      <c r="AW258" s="14" t="s">
        <v>30</v>
      </c>
      <c r="AX258" s="14" t="s">
        <v>73</v>
      </c>
      <c r="AY258" s="253" t="s">
        <v>155</v>
      </c>
    </row>
    <row r="259" s="14" customFormat="1">
      <c r="A259" s="14"/>
      <c r="B259" s="243"/>
      <c r="C259" s="244"/>
      <c r="D259" s="234" t="s">
        <v>163</v>
      </c>
      <c r="E259" s="245" t="s">
        <v>1</v>
      </c>
      <c r="F259" s="246" t="s">
        <v>296</v>
      </c>
      <c r="G259" s="244"/>
      <c r="H259" s="247">
        <v>-12.300000000000001</v>
      </c>
      <c r="I259" s="248"/>
      <c r="J259" s="244"/>
      <c r="K259" s="244"/>
      <c r="L259" s="249"/>
      <c r="M259" s="250"/>
      <c r="N259" s="251"/>
      <c r="O259" s="251"/>
      <c r="P259" s="251"/>
      <c r="Q259" s="251"/>
      <c r="R259" s="251"/>
      <c r="S259" s="251"/>
      <c r="T259" s="25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3" t="s">
        <v>163</v>
      </c>
      <c r="AU259" s="253" t="s">
        <v>83</v>
      </c>
      <c r="AV259" s="14" t="s">
        <v>83</v>
      </c>
      <c r="AW259" s="14" t="s">
        <v>30</v>
      </c>
      <c r="AX259" s="14" t="s">
        <v>73</v>
      </c>
      <c r="AY259" s="253" t="s">
        <v>155</v>
      </c>
    </row>
    <row r="260" s="14" customFormat="1">
      <c r="A260" s="14"/>
      <c r="B260" s="243"/>
      <c r="C260" s="244"/>
      <c r="D260" s="234" t="s">
        <v>163</v>
      </c>
      <c r="E260" s="245" t="s">
        <v>1</v>
      </c>
      <c r="F260" s="246" t="s">
        <v>297</v>
      </c>
      <c r="G260" s="244"/>
      <c r="H260" s="247">
        <v>67.099999999999994</v>
      </c>
      <c r="I260" s="248"/>
      <c r="J260" s="244"/>
      <c r="K260" s="244"/>
      <c r="L260" s="249"/>
      <c r="M260" s="250"/>
      <c r="N260" s="251"/>
      <c r="O260" s="251"/>
      <c r="P260" s="251"/>
      <c r="Q260" s="251"/>
      <c r="R260" s="251"/>
      <c r="S260" s="251"/>
      <c r="T260" s="25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3" t="s">
        <v>163</v>
      </c>
      <c r="AU260" s="253" t="s">
        <v>83</v>
      </c>
      <c r="AV260" s="14" t="s">
        <v>83</v>
      </c>
      <c r="AW260" s="14" t="s">
        <v>30</v>
      </c>
      <c r="AX260" s="14" t="s">
        <v>73</v>
      </c>
      <c r="AY260" s="253" t="s">
        <v>155</v>
      </c>
    </row>
    <row r="261" s="14" customFormat="1">
      <c r="A261" s="14"/>
      <c r="B261" s="243"/>
      <c r="C261" s="244"/>
      <c r="D261" s="234" t="s">
        <v>163</v>
      </c>
      <c r="E261" s="245" t="s">
        <v>1</v>
      </c>
      <c r="F261" s="246" t="s">
        <v>298</v>
      </c>
      <c r="G261" s="244"/>
      <c r="H261" s="247">
        <v>-4.5</v>
      </c>
      <c r="I261" s="248"/>
      <c r="J261" s="244"/>
      <c r="K261" s="244"/>
      <c r="L261" s="249"/>
      <c r="M261" s="250"/>
      <c r="N261" s="251"/>
      <c r="O261" s="251"/>
      <c r="P261" s="251"/>
      <c r="Q261" s="251"/>
      <c r="R261" s="251"/>
      <c r="S261" s="251"/>
      <c r="T261" s="252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3" t="s">
        <v>163</v>
      </c>
      <c r="AU261" s="253" t="s">
        <v>83</v>
      </c>
      <c r="AV261" s="14" t="s">
        <v>83</v>
      </c>
      <c r="AW261" s="14" t="s">
        <v>30</v>
      </c>
      <c r="AX261" s="14" t="s">
        <v>73</v>
      </c>
      <c r="AY261" s="253" t="s">
        <v>155</v>
      </c>
    </row>
    <row r="262" s="14" customFormat="1">
      <c r="A262" s="14"/>
      <c r="B262" s="243"/>
      <c r="C262" s="244"/>
      <c r="D262" s="234" t="s">
        <v>163</v>
      </c>
      <c r="E262" s="245" t="s">
        <v>1</v>
      </c>
      <c r="F262" s="246" t="s">
        <v>299</v>
      </c>
      <c r="G262" s="244"/>
      <c r="H262" s="247">
        <v>32.799999999999997</v>
      </c>
      <c r="I262" s="248"/>
      <c r="J262" s="244"/>
      <c r="K262" s="244"/>
      <c r="L262" s="249"/>
      <c r="M262" s="250"/>
      <c r="N262" s="251"/>
      <c r="O262" s="251"/>
      <c r="P262" s="251"/>
      <c r="Q262" s="251"/>
      <c r="R262" s="251"/>
      <c r="S262" s="251"/>
      <c r="T262" s="252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3" t="s">
        <v>163</v>
      </c>
      <c r="AU262" s="253" t="s">
        <v>83</v>
      </c>
      <c r="AV262" s="14" t="s">
        <v>83</v>
      </c>
      <c r="AW262" s="14" t="s">
        <v>30</v>
      </c>
      <c r="AX262" s="14" t="s">
        <v>73</v>
      </c>
      <c r="AY262" s="253" t="s">
        <v>155</v>
      </c>
    </row>
    <row r="263" s="14" customFormat="1">
      <c r="A263" s="14"/>
      <c r="B263" s="243"/>
      <c r="C263" s="244"/>
      <c r="D263" s="234" t="s">
        <v>163</v>
      </c>
      <c r="E263" s="245" t="s">
        <v>1</v>
      </c>
      <c r="F263" s="246" t="s">
        <v>300</v>
      </c>
      <c r="G263" s="244"/>
      <c r="H263" s="247">
        <v>-6</v>
      </c>
      <c r="I263" s="248"/>
      <c r="J263" s="244"/>
      <c r="K263" s="244"/>
      <c r="L263" s="249"/>
      <c r="M263" s="250"/>
      <c r="N263" s="251"/>
      <c r="O263" s="251"/>
      <c r="P263" s="251"/>
      <c r="Q263" s="251"/>
      <c r="R263" s="251"/>
      <c r="S263" s="251"/>
      <c r="T263" s="25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3" t="s">
        <v>163</v>
      </c>
      <c r="AU263" s="253" t="s">
        <v>83</v>
      </c>
      <c r="AV263" s="14" t="s">
        <v>83</v>
      </c>
      <c r="AW263" s="14" t="s">
        <v>30</v>
      </c>
      <c r="AX263" s="14" t="s">
        <v>73</v>
      </c>
      <c r="AY263" s="253" t="s">
        <v>155</v>
      </c>
    </row>
    <row r="264" s="14" customFormat="1">
      <c r="A264" s="14"/>
      <c r="B264" s="243"/>
      <c r="C264" s="244"/>
      <c r="D264" s="234" t="s">
        <v>163</v>
      </c>
      <c r="E264" s="245" t="s">
        <v>1</v>
      </c>
      <c r="F264" s="246" t="s">
        <v>301</v>
      </c>
      <c r="G264" s="244"/>
      <c r="H264" s="247">
        <v>5.5</v>
      </c>
      <c r="I264" s="248"/>
      <c r="J264" s="244"/>
      <c r="K264" s="244"/>
      <c r="L264" s="249"/>
      <c r="M264" s="250"/>
      <c r="N264" s="251"/>
      <c r="O264" s="251"/>
      <c r="P264" s="251"/>
      <c r="Q264" s="251"/>
      <c r="R264" s="251"/>
      <c r="S264" s="251"/>
      <c r="T264" s="252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3" t="s">
        <v>163</v>
      </c>
      <c r="AU264" s="253" t="s">
        <v>83</v>
      </c>
      <c r="AV264" s="14" t="s">
        <v>83</v>
      </c>
      <c r="AW264" s="14" t="s">
        <v>30</v>
      </c>
      <c r="AX264" s="14" t="s">
        <v>73</v>
      </c>
      <c r="AY264" s="253" t="s">
        <v>155</v>
      </c>
    </row>
    <row r="265" s="16" customFormat="1">
      <c r="A265" s="16"/>
      <c r="B265" s="279"/>
      <c r="C265" s="280"/>
      <c r="D265" s="234" t="s">
        <v>163</v>
      </c>
      <c r="E265" s="281" t="s">
        <v>1</v>
      </c>
      <c r="F265" s="282" t="s">
        <v>302</v>
      </c>
      <c r="G265" s="280"/>
      <c r="H265" s="283">
        <v>392.19</v>
      </c>
      <c r="I265" s="284"/>
      <c r="J265" s="280"/>
      <c r="K265" s="280"/>
      <c r="L265" s="285"/>
      <c r="M265" s="286"/>
      <c r="N265" s="287"/>
      <c r="O265" s="287"/>
      <c r="P265" s="287"/>
      <c r="Q265" s="287"/>
      <c r="R265" s="287"/>
      <c r="S265" s="287"/>
      <c r="T265" s="288"/>
      <c r="U265" s="16"/>
      <c r="V265" s="16"/>
      <c r="W265" s="16"/>
      <c r="X265" s="16"/>
      <c r="Y265" s="16"/>
      <c r="Z265" s="16"/>
      <c r="AA265" s="16"/>
      <c r="AB265" s="16"/>
      <c r="AC265" s="16"/>
      <c r="AD265" s="16"/>
      <c r="AE265" s="16"/>
      <c r="AT265" s="289" t="s">
        <v>163</v>
      </c>
      <c r="AU265" s="289" t="s">
        <v>83</v>
      </c>
      <c r="AV265" s="16" t="s">
        <v>169</v>
      </c>
      <c r="AW265" s="16" t="s">
        <v>30</v>
      </c>
      <c r="AX265" s="16" t="s">
        <v>73</v>
      </c>
      <c r="AY265" s="289" t="s">
        <v>155</v>
      </c>
    </row>
    <row r="266" s="13" customFormat="1">
      <c r="A266" s="13"/>
      <c r="B266" s="232"/>
      <c r="C266" s="233"/>
      <c r="D266" s="234" t="s">
        <v>163</v>
      </c>
      <c r="E266" s="235" t="s">
        <v>1</v>
      </c>
      <c r="F266" s="236" t="s">
        <v>303</v>
      </c>
      <c r="G266" s="233"/>
      <c r="H266" s="235" t="s">
        <v>1</v>
      </c>
      <c r="I266" s="237"/>
      <c r="J266" s="233"/>
      <c r="K266" s="233"/>
      <c r="L266" s="238"/>
      <c r="M266" s="239"/>
      <c r="N266" s="240"/>
      <c r="O266" s="240"/>
      <c r="P266" s="240"/>
      <c r="Q266" s="240"/>
      <c r="R266" s="240"/>
      <c r="S266" s="240"/>
      <c r="T266" s="24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2" t="s">
        <v>163</v>
      </c>
      <c r="AU266" s="242" t="s">
        <v>83</v>
      </c>
      <c r="AV266" s="13" t="s">
        <v>81</v>
      </c>
      <c r="AW266" s="13" t="s">
        <v>30</v>
      </c>
      <c r="AX266" s="13" t="s">
        <v>73</v>
      </c>
      <c r="AY266" s="242" t="s">
        <v>155</v>
      </c>
    </row>
    <row r="267" s="14" customFormat="1">
      <c r="A267" s="14"/>
      <c r="B267" s="243"/>
      <c r="C267" s="244"/>
      <c r="D267" s="234" t="s">
        <v>163</v>
      </c>
      <c r="E267" s="245" t="s">
        <v>1</v>
      </c>
      <c r="F267" s="246" t="s">
        <v>304</v>
      </c>
      <c r="G267" s="244"/>
      <c r="H267" s="247">
        <v>228.59999999999999</v>
      </c>
      <c r="I267" s="248"/>
      <c r="J267" s="244"/>
      <c r="K267" s="244"/>
      <c r="L267" s="249"/>
      <c r="M267" s="250"/>
      <c r="N267" s="251"/>
      <c r="O267" s="251"/>
      <c r="P267" s="251"/>
      <c r="Q267" s="251"/>
      <c r="R267" s="251"/>
      <c r="S267" s="251"/>
      <c r="T267" s="252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3" t="s">
        <v>163</v>
      </c>
      <c r="AU267" s="253" t="s">
        <v>83</v>
      </c>
      <c r="AV267" s="14" t="s">
        <v>83</v>
      </c>
      <c r="AW267" s="14" t="s">
        <v>30</v>
      </c>
      <c r="AX267" s="14" t="s">
        <v>73</v>
      </c>
      <c r="AY267" s="253" t="s">
        <v>155</v>
      </c>
    </row>
    <row r="268" s="14" customFormat="1">
      <c r="A268" s="14"/>
      <c r="B268" s="243"/>
      <c r="C268" s="244"/>
      <c r="D268" s="234" t="s">
        <v>163</v>
      </c>
      <c r="E268" s="245" t="s">
        <v>1</v>
      </c>
      <c r="F268" s="246" t="s">
        <v>305</v>
      </c>
      <c r="G268" s="244"/>
      <c r="H268" s="247">
        <v>-126.14</v>
      </c>
      <c r="I268" s="248"/>
      <c r="J268" s="244"/>
      <c r="K268" s="244"/>
      <c r="L268" s="249"/>
      <c r="M268" s="250"/>
      <c r="N268" s="251"/>
      <c r="O268" s="251"/>
      <c r="P268" s="251"/>
      <c r="Q268" s="251"/>
      <c r="R268" s="251"/>
      <c r="S268" s="251"/>
      <c r="T268" s="252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3" t="s">
        <v>163</v>
      </c>
      <c r="AU268" s="253" t="s">
        <v>83</v>
      </c>
      <c r="AV268" s="14" t="s">
        <v>83</v>
      </c>
      <c r="AW268" s="14" t="s">
        <v>30</v>
      </c>
      <c r="AX268" s="14" t="s">
        <v>73</v>
      </c>
      <c r="AY268" s="253" t="s">
        <v>155</v>
      </c>
    </row>
    <row r="269" s="14" customFormat="1">
      <c r="A269" s="14"/>
      <c r="B269" s="243"/>
      <c r="C269" s="244"/>
      <c r="D269" s="234" t="s">
        <v>163</v>
      </c>
      <c r="E269" s="245" t="s">
        <v>1</v>
      </c>
      <c r="F269" s="246" t="s">
        <v>306</v>
      </c>
      <c r="G269" s="244"/>
      <c r="H269" s="247">
        <v>87.480000000000004</v>
      </c>
      <c r="I269" s="248"/>
      <c r="J269" s="244"/>
      <c r="K269" s="244"/>
      <c r="L269" s="249"/>
      <c r="M269" s="250"/>
      <c r="N269" s="251"/>
      <c r="O269" s="251"/>
      <c r="P269" s="251"/>
      <c r="Q269" s="251"/>
      <c r="R269" s="251"/>
      <c r="S269" s="251"/>
      <c r="T269" s="252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3" t="s">
        <v>163</v>
      </c>
      <c r="AU269" s="253" t="s">
        <v>83</v>
      </c>
      <c r="AV269" s="14" t="s">
        <v>83</v>
      </c>
      <c r="AW269" s="14" t="s">
        <v>30</v>
      </c>
      <c r="AX269" s="14" t="s">
        <v>73</v>
      </c>
      <c r="AY269" s="253" t="s">
        <v>155</v>
      </c>
    </row>
    <row r="270" s="14" customFormat="1">
      <c r="A270" s="14"/>
      <c r="B270" s="243"/>
      <c r="C270" s="244"/>
      <c r="D270" s="234" t="s">
        <v>163</v>
      </c>
      <c r="E270" s="245" t="s">
        <v>1</v>
      </c>
      <c r="F270" s="246" t="s">
        <v>307</v>
      </c>
      <c r="G270" s="244"/>
      <c r="H270" s="247">
        <v>40.18</v>
      </c>
      <c r="I270" s="248"/>
      <c r="J270" s="244"/>
      <c r="K270" s="244"/>
      <c r="L270" s="249"/>
      <c r="M270" s="250"/>
      <c r="N270" s="251"/>
      <c r="O270" s="251"/>
      <c r="P270" s="251"/>
      <c r="Q270" s="251"/>
      <c r="R270" s="251"/>
      <c r="S270" s="251"/>
      <c r="T270" s="252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3" t="s">
        <v>163</v>
      </c>
      <c r="AU270" s="253" t="s">
        <v>83</v>
      </c>
      <c r="AV270" s="14" t="s">
        <v>83</v>
      </c>
      <c r="AW270" s="14" t="s">
        <v>30</v>
      </c>
      <c r="AX270" s="14" t="s">
        <v>73</v>
      </c>
      <c r="AY270" s="253" t="s">
        <v>155</v>
      </c>
    </row>
    <row r="271" s="14" customFormat="1">
      <c r="A271" s="14"/>
      <c r="B271" s="243"/>
      <c r="C271" s="244"/>
      <c r="D271" s="234" t="s">
        <v>163</v>
      </c>
      <c r="E271" s="245" t="s">
        <v>1</v>
      </c>
      <c r="F271" s="246" t="s">
        <v>308</v>
      </c>
      <c r="G271" s="244"/>
      <c r="H271" s="247">
        <v>-42.719999999999999</v>
      </c>
      <c r="I271" s="248"/>
      <c r="J271" s="244"/>
      <c r="K271" s="244"/>
      <c r="L271" s="249"/>
      <c r="M271" s="250"/>
      <c r="N271" s="251"/>
      <c r="O271" s="251"/>
      <c r="P271" s="251"/>
      <c r="Q271" s="251"/>
      <c r="R271" s="251"/>
      <c r="S271" s="251"/>
      <c r="T271" s="252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3" t="s">
        <v>163</v>
      </c>
      <c r="AU271" s="253" t="s">
        <v>83</v>
      </c>
      <c r="AV271" s="14" t="s">
        <v>83</v>
      </c>
      <c r="AW271" s="14" t="s">
        <v>30</v>
      </c>
      <c r="AX271" s="14" t="s">
        <v>73</v>
      </c>
      <c r="AY271" s="253" t="s">
        <v>155</v>
      </c>
    </row>
    <row r="272" s="14" customFormat="1">
      <c r="A272" s="14"/>
      <c r="B272" s="243"/>
      <c r="C272" s="244"/>
      <c r="D272" s="234" t="s">
        <v>163</v>
      </c>
      <c r="E272" s="245" t="s">
        <v>1</v>
      </c>
      <c r="F272" s="246" t="s">
        <v>309</v>
      </c>
      <c r="G272" s="244"/>
      <c r="H272" s="247">
        <v>-1.8</v>
      </c>
      <c r="I272" s="248"/>
      <c r="J272" s="244"/>
      <c r="K272" s="244"/>
      <c r="L272" s="249"/>
      <c r="M272" s="250"/>
      <c r="N272" s="251"/>
      <c r="O272" s="251"/>
      <c r="P272" s="251"/>
      <c r="Q272" s="251"/>
      <c r="R272" s="251"/>
      <c r="S272" s="251"/>
      <c r="T272" s="252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3" t="s">
        <v>163</v>
      </c>
      <c r="AU272" s="253" t="s">
        <v>83</v>
      </c>
      <c r="AV272" s="14" t="s">
        <v>83</v>
      </c>
      <c r="AW272" s="14" t="s">
        <v>30</v>
      </c>
      <c r="AX272" s="14" t="s">
        <v>73</v>
      </c>
      <c r="AY272" s="253" t="s">
        <v>155</v>
      </c>
    </row>
    <row r="273" s="14" customFormat="1">
      <c r="A273" s="14"/>
      <c r="B273" s="243"/>
      <c r="C273" s="244"/>
      <c r="D273" s="234" t="s">
        <v>163</v>
      </c>
      <c r="E273" s="245" t="s">
        <v>1</v>
      </c>
      <c r="F273" s="246" t="s">
        <v>310</v>
      </c>
      <c r="G273" s="244"/>
      <c r="H273" s="247">
        <v>140.94</v>
      </c>
      <c r="I273" s="248"/>
      <c r="J273" s="244"/>
      <c r="K273" s="244"/>
      <c r="L273" s="249"/>
      <c r="M273" s="250"/>
      <c r="N273" s="251"/>
      <c r="O273" s="251"/>
      <c r="P273" s="251"/>
      <c r="Q273" s="251"/>
      <c r="R273" s="251"/>
      <c r="S273" s="251"/>
      <c r="T273" s="25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3" t="s">
        <v>163</v>
      </c>
      <c r="AU273" s="253" t="s">
        <v>83</v>
      </c>
      <c r="AV273" s="14" t="s">
        <v>83</v>
      </c>
      <c r="AW273" s="14" t="s">
        <v>30</v>
      </c>
      <c r="AX273" s="14" t="s">
        <v>73</v>
      </c>
      <c r="AY273" s="253" t="s">
        <v>155</v>
      </c>
    </row>
    <row r="274" s="16" customFormat="1">
      <c r="A274" s="16"/>
      <c r="B274" s="279"/>
      <c r="C274" s="280"/>
      <c r="D274" s="234" t="s">
        <v>163</v>
      </c>
      <c r="E274" s="281" t="s">
        <v>1</v>
      </c>
      <c r="F274" s="282" t="s">
        <v>302</v>
      </c>
      <c r="G274" s="280"/>
      <c r="H274" s="283">
        <v>326.54000000000002</v>
      </c>
      <c r="I274" s="284"/>
      <c r="J274" s="280"/>
      <c r="K274" s="280"/>
      <c r="L274" s="285"/>
      <c r="M274" s="286"/>
      <c r="N274" s="287"/>
      <c r="O274" s="287"/>
      <c r="P274" s="287"/>
      <c r="Q274" s="287"/>
      <c r="R274" s="287"/>
      <c r="S274" s="287"/>
      <c r="T274" s="288"/>
      <c r="U274" s="16"/>
      <c r="V274" s="16"/>
      <c r="W274" s="16"/>
      <c r="X274" s="16"/>
      <c r="Y274" s="16"/>
      <c r="Z274" s="16"/>
      <c r="AA274" s="16"/>
      <c r="AB274" s="16"/>
      <c r="AC274" s="16"/>
      <c r="AD274" s="16"/>
      <c r="AE274" s="16"/>
      <c r="AT274" s="289" t="s">
        <v>163</v>
      </c>
      <c r="AU274" s="289" t="s">
        <v>83</v>
      </c>
      <c r="AV274" s="16" t="s">
        <v>169</v>
      </c>
      <c r="AW274" s="16" t="s">
        <v>30</v>
      </c>
      <c r="AX274" s="16" t="s">
        <v>73</v>
      </c>
      <c r="AY274" s="289" t="s">
        <v>155</v>
      </c>
    </row>
    <row r="275" s="13" customFormat="1">
      <c r="A275" s="13"/>
      <c r="B275" s="232"/>
      <c r="C275" s="233"/>
      <c r="D275" s="234" t="s">
        <v>163</v>
      </c>
      <c r="E275" s="235" t="s">
        <v>1</v>
      </c>
      <c r="F275" s="236" t="s">
        <v>311</v>
      </c>
      <c r="G275" s="233"/>
      <c r="H275" s="235" t="s">
        <v>1</v>
      </c>
      <c r="I275" s="237"/>
      <c r="J275" s="233"/>
      <c r="K275" s="233"/>
      <c r="L275" s="238"/>
      <c r="M275" s="239"/>
      <c r="N275" s="240"/>
      <c r="O275" s="240"/>
      <c r="P275" s="240"/>
      <c r="Q275" s="240"/>
      <c r="R275" s="240"/>
      <c r="S275" s="240"/>
      <c r="T275" s="24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2" t="s">
        <v>163</v>
      </c>
      <c r="AU275" s="242" t="s">
        <v>83</v>
      </c>
      <c r="AV275" s="13" t="s">
        <v>81</v>
      </c>
      <c r="AW275" s="13" t="s">
        <v>30</v>
      </c>
      <c r="AX275" s="13" t="s">
        <v>73</v>
      </c>
      <c r="AY275" s="242" t="s">
        <v>155</v>
      </c>
    </row>
    <row r="276" s="14" customFormat="1">
      <c r="A276" s="14"/>
      <c r="B276" s="243"/>
      <c r="C276" s="244"/>
      <c r="D276" s="234" t="s">
        <v>163</v>
      </c>
      <c r="E276" s="245" t="s">
        <v>1</v>
      </c>
      <c r="F276" s="246" t="s">
        <v>312</v>
      </c>
      <c r="G276" s="244"/>
      <c r="H276" s="247">
        <v>66.299999999999997</v>
      </c>
      <c r="I276" s="248"/>
      <c r="J276" s="244"/>
      <c r="K276" s="244"/>
      <c r="L276" s="249"/>
      <c r="M276" s="250"/>
      <c r="N276" s="251"/>
      <c r="O276" s="251"/>
      <c r="P276" s="251"/>
      <c r="Q276" s="251"/>
      <c r="R276" s="251"/>
      <c r="S276" s="251"/>
      <c r="T276" s="252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3" t="s">
        <v>163</v>
      </c>
      <c r="AU276" s="253" t="s">
        <v>83</v>
      </c>
      <c r="AV276" s="14" t="s">
        <v>83</v>
      </c>
      <c r="AW276" s="14" t="s">
        <v>30</v>
      </c>
      <c r="AX276" s="14" t="s">
        <v>73</v>
      </c>
      <c r="AY276" s="253" t="s">
        <v>155</v>
      </c>
    </row>
    <row r="277" s="14" customFormat="1">
      <c r="A277" s="14"/>
      <c r="B277" s="243"/>
      <c r="C277" s="244"/>
      <c r="D277" s="234" t="s">
        <v>163</v>
      </c>
      <c r="E277" s="245" t="s">
        <v>1</v>
      </c>
      <c r="F277" s="246" t="s">
        <v>313</v>
      </c>
      <c r="G277" s="244"/>
      <c r="H277" s="247">
        <v>54</v>
      </c>
      <c r="I277" s="248"/>
      <c r="J277" s="244"/>
      <c r="K277" s="244"/>
      <c r="L277" s="249"/>
      <c r="M277" s="250"/>
      <c r="N277" s="251"/>
      <c r="O277" s="251"/>
      <c r="P277" s="251"/>
      <c r="Q277" s="251"/>
      <c r="R277" s="251"/>
      <c r="S277" s="251"/>
      <c r="T277" s="252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3" t="s">
        <v>163</v>
      </c>
      <c r="AU277" s="253" t="s">
        <v>83</v>
      </c>
      <c r="AV277" s="14" t="s">
        <v>83</v>
      </c>
      <c r="AW277" s="14" t="s">
        <v>30</v>
      </c>
      <c r="AX277" s="14" t="s">
        <v>73</v>
      </c>
      <c r="AY277" s="253" t="s">
        <v>155</v>
      </c>
    </row>
    <row r="278" s="14" customFormat="1">
      <c r="A278" s="14"/>
      <c r="B278" s="243"/>
      <c r="C278" s="244"/>
      <c r="D278" s="234" t="s">
        <v>163</v>
      </c>
      <c r="E278" s="245" t="s">
        <v>1</v>
      </c>
      <c r="F278" s="246" t="s">
        <v>314</v>
      </c>
      <c r="G278" s="244"/>
      <c r="H278" s="247">
        <v>-6.75</v>
      </c>
      <c r="I278" s="248"/>
      <c r="J278" s="244"/>
      <c r="K278" s="244"/>
      <c r="L278" s="249"/>
      <c r="M278" s="250"/>
      <c r="N278" s="251"/>
      <c r="O278" s="251"/>
      <c r="P278" s="251"/>
      <c r="Q278" s="251"/>
      <c r="R278" s="251"/>
      <c r="S278" s="251"/>
      <c r="T278" s="252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3" t="s">
        <v>163</v>
      </c>
      <c r="AU278" s="253" t="s">
        <v>83</v>
      </c>
      <c r="AV278" s="14" t="s">
        <v>83</v>
      </c>
      <c r="AW278" s="14" t="s">
        <v>30</v>
      </c>
      <c r="AX278" s="14" t="s">
        <v>73</v>
      </c>
      <c r="AY278" s="253" t="s">
        <v>155</v>
      </c>
    </row>
    <row r="279" s="14" customFormat="1">
      <c r="A279" s="14"/>
      <c r="B279" s="243"/>
      <c r="C279" s="244"/>
      <c r="D279" s="234" t="s">
        <v>163</v>
      </c>
      <c r="E279" s="245" t="s">
        <v>1</v>
      </c>
      <c r="F279" s="246" t="s">
        <v>315</v>
      </c>
      <c r="G279" s="244"/>
      <c r="H279" s="247">
        <v>-1.8</v>
      </c>
      <c r="I279" s="248"/>
      <c r="J279" s="244"/>
      <c r="K279" s="244"/>
      <c r="L279" s="249"/>
      <c r="M279" s="250"/>
      <c r="N279" s="251"/>
      <c r="O279" s="251"/>
      <c r="P279" s="251"/>
      <c r="Q279" s="251"/>
      <c r="R279" s="251"/>
      <c r="S279" s="251"/>
      <c r="T279" s="252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3" t="s">
        <v>163</v>
      </c>
      <c r="AU279" s="253" t="s">
        <v>83</v>
      </c>
      <c r="AV279" s="14" t="s">
        <v>83</v>
      </c>
      <c r="AW279" s="14" t="s">
        <v>30</v>
      </c>
      <c r="AX279" s="14" t="s">
        <v>73</v>
      </c>
      <c r="AY279" s="253" t="s">
        <v>155</v>
      </c>
    </row>
    <row r="280" s="14" customFormat="1">
      <c r="A280" s="14"/>
      <c r="B280" s="243"/>
      <c r="C280" s="244"/>
      <c r="D280" s="234" t="s">
        <v>163</v>
      </c>
      <c r="E280" s="245" t="s">
        <v>1</v>
      </c>
      <c r="F280" s="246" t="s">
        <v>316</v>
      </c>
      <c r="G280" s="244"/>
      <c r="H280" s="247">
        <v>-3.375</v>
      </c>
      <c r="I280" s="248"/>
      <c r="J280" s="244"/>
      <c r="K280" s="244"/>
      <c r="L280" s="249"/>
      <c r="M280" s="250"/>
      <c r="N280" s="251"/>
      <c r="O280" s="251"/>
      <c r="P280" s="251"/>
      <c r="Q280" s="251"/>
      <c r="R280" s="251"/>
      <c r="S280" s="251"/>
      <c r="T280" s="252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3" t="s">
        <v>163</v>
      </c>
      <c r="AU280" s="253" t="s">
        <v>83</v>
      </c>
      <c r="AV280" s="14" t="s">
        <v>83</v>
      </c>
      <c r="AW280" s="14" t="s">
        <v>30</v>
      </c>
      <c r="AX280" s="14" t="s">
        <v>73</v>
      </c>
      <c r="AY280" s="253" t="s">
        <v>155</v>
      </c>
    </row>
    <row r="281" s="14" customFormat="1">
      <c r="A281" s="14"/>
      <c r="B281" s="243"/>
      <c r="C281" s="244"/>
      <c r="D281" s="234" t="s">
        <v>163</v>
      </c>
      <c r="E281" s="245" t="s">
        <v>1</v>
      </c>
      <c r="F281" s="246" t="s">
        <v>317</v>
      </c>
      <c r="G281" s="244"/>
      <c r="H281" s="247">
        <v>-1.0800000000000001</v>
      </c>
      <c r="I281" s="248"/>
      <c r="J281" s="244"/>
      <c r="K281" s="244"/>
      <c r="L281" s="249"/>
      <c r="M281" s="250"/>
      <c r="N281" s="251"/>
      <c r="O281" s="251"/>
      <c r="P281" s="251"/>
      <c r="Q281" s="251"/>
      <c r="R281" s="251"/>
      <c r="S281" s="251"/>
      <c r="T281" s="252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3" t="s">
        <v>163</v>
      </c>
      <c r="AU281" s="253" t="s">
        <v>83</v>
      </c>
      <c r="AV281" s="14" t="s">
        <v>83</v>
      </c>
      <c r="AW281" s="14" t="s">
        <v>30</v>
      </c>
      <c r="AX281" s="14" t="s">
        <v>73</v>
      </c>
      <c r="AY281" s="253" t="s">
        <v>155</v>
      </c>
    </row>
    <row r="282" s="14" customFormat="1">
      <c r="A282" s="14"/>
      <c r="B282" s="243"/>
      <c r="C282" s="244"/>
      <c r="D282" s="234" t="s">
        <v>163</v>
      </c>
      <c r="E282" s="245" t="s">
        <v>1</v>
      </c>
      <c r="F282" s="246" t="s">
        <v>318</v>
      </c>
      <c r="G282" s="244"/>
      <c r="H282" s="247">
        <v>-0.35999999999999999</v>
      </c>
      <c r="I282" s="248"/>
      <c r="J282" s="244"/>
      <c r="K282" s="244"/>
      <c r="L282" s="249"/>
      <c r="M282" s="250"/>
      <c r="N282" s="251"/>
      <c r="O282" s="251"/>
      <c r="P282" s="251"/>
      <c r="Q282" s="251"/>
      <c r="R282" s="251"/>
      <c r="S282" s="251"/>
      <c r="T282" s="252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3" t="s">
        <v>163</v>
      </c>
      <c r="AU282" s="253" t="s">
        <v>83</v>
      </c>
      <c r="AV282" s="14" t="s">
        <v>83</v>
      </c>
      <c r="AW282" s="14" t="s">
        <v>30</v>
      </c>
      <c r="AX282" s="14" t="s">
        <v>73</v>
      </c>
      <c r="AY282" s="253" t="s">
        <v>155</v>
      </c>
    </row>
    <row r="283" s="14" customFormat="1">
      <c r="A283" s="14"/>
      <c r="B283" s="243"/>
      <c r="C283" s="244"/>
      <c r="D283" s="234" t="s">
        <v>163</v>
      </c>
      <c r="E283" s="245" t="s">
        <v>1</v>
      </c>
      <c r="F283" s="246" t="s">
        <v>319</v>
      </c>
      <c r="G283" s="244"/>
      <c r="H283" s="247">
        <v>-3.6000000000000001</v>
      </c>
      <c r="I283" s="248"/>
      <c r="J283" s="244"/>
      <c r="K283" s="244"/>
      <c r="L283" s="249"/>
      <c r="M283" s="250"/>
      <c r="N283" s="251"/>
      <c r="O283" s="251"/>
      <c r="P283" s="251"/>
      <c r="Q283" s="251"/>
      <c r="R283" s="251"/>
      <c r="S283" s="251"/>
      <c r="T283" s="252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3" t="s">
        <v>163</v>
      </c>
      <c r="AU283" s="253" t="s">
        <v>83</v>
      </c>
      <c r="AV283" s="14" t="s">
        <v>83</v>
      </c>
      <c r="AW283" s="14" t="s">
        <v>30</v>
      </c>
      <c r="AX283" s="14" t="s">
        <v>73</v>
      </c>
      <c r="AY283" s="253" t="s">
        <v>155</v>
      </c>
    </row>
    <row r="284" s="16" customFormat="1">
      <c r="A284" s="16"/>
      <c r="B284" s="279"/>
      <c r="C284" s="280"/>
      <c r="D284" s="234" t="s">
        <v>163</v>
      </c>
      <c r="E284" s="281" t="s">
        <v>1</v>
      </c>
      <c r="F284" s="282" t="s">
        <v>302</v>
      </c>
      <c r="G284" s="280"/>
      <c r="H284" s="283">
        <v>103.33499999999999</v>
      </c>
      <c r="I284" s="284"/>
      <c r="J284" s="280"/>
      <c r="K284" s="280"/>
      <c r="L284" s="285"/>
      <c r="M284" s="286"/>
      <c r="N284" s="287"/>
      <c r="O284" s="287"/>
      <c r="P284" s="287"/>
      <c r="Q284" s="287"/>
      <c r="R284" s="287"/>
      <c r="S284" s="287"/>
      <c r="T284" s="288"/>
      <c r="U284" s="16"/>
      <c r="V284" s="16"/>
      <c r="W284" s="16"/>
      <c r="X284" s="16"/>
      <c r="Y284" s="16"/>
      <c r="Z284" s="16"/>
      <c r="AA284" s="16"/>
      <c r="AB284" s="16"/>
      <c r="AC284" s="16"/>
      <c r="AD284" s="16"/>
      <c r="AE284" s="16"/>
      <c r="AT284" s="289" t="s">
        <v>163</v>
      </c>
      <c r="AU284" s="289" t="s">
        <v>83</v>
      </c>
      <c r="AV284" s="16" t="s">
        <v>169</v>
      </c>
      <c r="AW284" s="16" t="s">
        <v>30</v>
      </c>
      <c r="AX284" s="16" t="s">
        <v>73</v>
      </c>
      <c r="AY284" s="289" t="s">
        <v>155</v>
      </c>
    </row>
    <row r="285" s="13" customFormat="1">
      <c r="A285" s="13"/>
      <c r="B285" s="232"/>
      <c r="C285" s="233"/>
      <c r="D285" s="234" t="s">
        <v>163</v>
      </c>
      <c r="E285" s="235" t="s">
        <v>1</v>
      </c>
      <c r="F285" s="236" t="s">
        <v>320</v>
      </c>
      <c r="G285" s="233"/>
      <c r="H285" s="235" t="s">
        <v>1</v>
      </c>
      <c r="I285" s="237"/>
      <c r="J285" s="233"/>
      <c r="K285" s="233"/>
      <c r="L285" s="238"/>
      <c r="M285" s="239"/>
      <c r="N285" s="240"/>
      <c r="O285" s="240"/>
      <c r="P285" s="240"/>
      <c r="Q285" s="240"/>
      <c r="R285" s="240"/>
      <c r="S285" s="240"/>
      <c r="T285" s="24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2" t="s">
        <v>163</v>
      </c>
      <c r="AU285" s="242" t="s">
        <v>83</v>
      </c>
      <c r="AV285" s="13" t="s">
        <v>81</v>
      </c>
      <c r="AW285" s="13" t="s">
        <v>30</v>
      </c>
      <c r="AX285" s="13" t="s">
        <v>73</v>
      </c>
      <c r="AY285" s="242" t="s">
        <v>155</v>
      </c>
    </row>
    <row r="286" s="13" customFormat="1">
      <c r="A286" s="13"/>
      <c r="B286" s="232"/>
      <c r="C286" s="233"/>
      <c r="D286" s="234" t="s">
        <v>163</v>
      </c>
      <c r="E286" s="235" t="s">
        <v>1</v>
      </c>
      <c r="F286" s="236" t="s">
        <v>321</v>
      </c>
      <c r="G286" s="233"/>
      <c r="H286" s="235" t="s">
        <v>1</v>
      </c>
      <c r="I286" s="237"/>
      <c r="J286" s="233"/>
      <c r="K286" s="233"/>
      <c r="L286" s="238"/>
      <c r="M286" s="239"/>
      <c r="N286" s="240"/>
      <c r="O286" s="240"/>
      <c r="P286" s="240"/>
      <c r="Q286" s="240"/>
      <c r="R286" s="240"/>
      <c r="S286" s="240"/>
      <c r="T286" s="241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2" t="s">
        <v>163</v>
      </c>
      <c r="AU286" s="242" t="s">
        <v>83</v>
      </c>
      <c r="AV286" s="13" t="s">
        <v>81</v>
      </c>
      <c r="AW286" s="13" t="s">
        <v>30</v>
      </c>
      <c r="AX286" s="13" t="s">
        <v>73</v>
      </c>
      <c r="AY286" s="242" t="s">
        <v>155</v>
      </c>
    </row>
    <row r="287" s="14" customFormat="1">
      <c r="A287" s="14"/>
      <c r="B287" s="243"/>
      <c r="C287" s="244"/>
      <c r="D287" s="234" t="s">
        <v>163</v>
      </c>
      <c r="E287" s="245" t="s">
        <v>1</v>
      </c>
      <c r="F287" s="246" t="s">
        <v>322</v>
      </c>
      <c r="G287" s="244"/>
      <c r="H287" s="247">
        <v>19</v>
      </c>
      <c r="I287" s="248"/>
      <c r="J287" s="244"/>
      <c r="K287" s="244"/>
      <c r="L287" s="249"/>
      <c r="M287" s="250"/>
      <c r="N287" s="251"/>
      <c r="O287" s="251"/>
      <c r="P287" s="251"/>
      <c r="Q287" s="251"/>
      <c r="R287" s="251"/>
      <c r="S287" s="251"/>
      <c r="T287" s="252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3" t="s">
        <v>163</v>
      </c>
      <c r="AU287" s="253" t="s">
        <v>83</v>
      </c>
      <c r="AV287" s="14" t="s">
        <v>83</v>
      </c>
      <c r="AW287" s="14" t="s">
        <v>30</v>
      </c>
      <c r="AX287" s="14" t="s">
        <v>73</v>
      </c>
      <c r="AY287" s="253" t="s">
        <v>155</v>
      </c>
    </row>
    <row r="288" s="14" customFormat="1">
      <c r="A288" s="14"/>
      <c r="B288" s="243"/>
      <c r="C288" s="244"/>
      <c r="D288" s="234" t="s">
        <v>163</v>
      </c>
      <c r="E288" s="245" t="s">
        <v>1</v>
      </c>
      <c r="F288" s="246" t="s">
        <v>323</v>
      </c>
      <c r="G288" s="244"/>
      <c r="H288" s="247">
        <v>87.780000000000001</v>
      </c>
      <c r="I288" s="248"/>
      <c r="J288" s="244"/>
      <c r="K288" s="244"/>
      <c r="L288" s="249"/>
      <c r="M288" s="250"/>
      <c r="N288" s="251"/>
      <c r="O288" s="251"/>
      <c r="P288" s="251"/>
      <c r="Q288" s="251"/>
      <c r="R288" s="251"/>
      <c r="S288" s="251"/>
      <c r="T288" s="252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3" t="s">
        <v>163</v>
      </c>
      <c r="AU288" s="253" t="s">
        <v>83</v>
      </c>
      <c r="AV288" s="14" t="s">
        <v>83</v>
      </c>
      <c r="AW288" s="14" t="s">
        <v>30</v>
      </c>
      <c r="AX288" s="14" t="s">
        <v>73</v>
      </c>
      <c r="AY288" s="253" t="s">
        <v>155</v>
      </c>
    </row>
    <row r="289" s="14" customFormat="1">
      <c r="A289" s="14"/>
      <c r="B289" s="243"/>
      <c r="C289" s="244"/>
      <c r="D289" s="234" t="s">
        <v>163</v>
      </c>
      <c r="E289" s="245" t="s">
        <v>1</v>
      </c>
      <c r="F289" s="246" t="s">
        <v>324</v>
      </c>
      <c r="G289" s="244"/>
      <c r="H289" s="247">
        <v>30.48</v>
      </c>
      <c r="I289" s="248"/>
      <c r="J289" s="244"/>
      <c r="K289" s="244"/>
      <c r="L289" s="249"/>
      <c r="M289" s="250"/>
      <c r="N289" s="251"/>
      <c r="O289" s="251"/>
      <c r="P289" s="251"/>
      <c r="Q289" s="251"/>
      <c r="R289" s="251"/>
      <c r="S289" s="251"/>
      <c r="T289" s="252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3" t="s">
        <v>163</v>
      </c>
      <c r="AU289" s="253" t="s">
        <v>83</v>
      </c>
      <c r="AV289" s="14" t="s">
        <v>83</v>
      </c>
      <c r="AW289" s="14" t="s">
        <v>30</v>
      </c>
      <c r="AX289" s="14" t="s">
        <v>73</v>
      </c>
      <c r="AY289" s="253" t="s">
        <v>155</v>
      </c>
    </row>
    <row r="290" s="13" customFormat="1">
      <c r="A290" s="13"/>
      <c r="B290" s="232"/>
      <c r="C290" s="233"/>
      <c r="D290" s="234" t="s">
        <v>163</v>
      </c>
      <c r="E290" s="235" t="s">
        <v>1</v>
      </c>
      <c r="F290" s="236" t="s">
        <v>325</v>
      </c>
      <c r="G290" s="233"/>
      <c r="H290" s="235" t="s">
        <v>1</v>
      </c>
      <c r="I290" s="237"/>
      <c r="J290" s="233"/>
      <c r="K290" s="233"/>
      <c r="L290" s="238"/>
      <c r="M290" s="239"/>
      <c r="N290" s="240"/>
      <c r="O290" s="240"/>
      <c r="P290" s="240"/>
      <c r="Q290" s="240"/>
      <c r="R290" s="240"/>
      <c r="S290" s="240"/>
      <c r="T290" s="24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2" t="s">
        <v>163</v>
      </c>
      <c r="AU290" s="242" t="s">
        <v>83</v>
      </c>
      <c r="AV290" s="13" t="s">
        <v>81</v>
      </c>
      <c r="AW290" s="13" t="s">
        <v>30</v>
      </c>
      <c r="AX290" s="13" t="s">
        <v>73</v>
      </c>
      <c r="AY290" s="242" t="s">
        <v>155</v>
      </c>
    </row>
    <row r="291" s="14" customFormat="1">
      <c r="A291" s="14"/>
      <c r="B291" s="243"/>
      <c r="C291" s="244"/>
      <c r="D291" s="234" t="s">
        <v>163</v>
      </c>
      <c r="E291" s="245" t="s">
        <v>1</v>
      </c>
      <c r="F291" s="246" t="s">
        <v>326</v>
      </c>
      <c r="G291" s="244"/>
      <c r="H291" s="247">
        <v>90.239999999999995</v>
      </c>
      <c r="I291" s="248"/>
      <c r="J291" s="244"/>
      <c r="K291" s="244"/>
      <c r="L291" s="249"/>
      <c r="M291" s="250"/>
      <c r="N291" s="251"/>
      <c r="O291" s="251"/>
      <c r="P291" s="251"/>
      <c r="Q291" s="251"/>
      <c r="R291" s="251"/>
      <c r="S291" s="251"/>
      <c r="T291" s="25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3" t="s">
        <v>163</v>
      </c>
      <c r="AU291" s="253" t="s">
        <v>83</v>
      </c>
      <c r="AV291" s="14" t="s">
        <v>83</v>
      </c>
      <c r="AW291" s="14" t="s">
        <v>30</v>
      </c>
      <c r="AX291" s="14" t="s">
        <v>73</v>
      </c>
      <c r="AY291" s="253" t="s">
        <v>155</v>
      </c>
    </row>
    <row r="292" s="14" customFormat="1">
      <c r="A292" s="14"/>
      <c r="B292" s="243"/>
      <c r="C292" s="244"/>
      <c r="D292" s="234" t="s">
        <v>163</v>
      </c>
      <c r="E292" s="245" t="s">
        <v>1</v>
      </c>
      <c r="F292" s="246" t="s">
        <v>327</v>
      </c>
      <c r="G292" s="244"/>
      <c r="H292" s="247">
        <v>-3.6000000000000001</v>
      </c>
      <c r="I292" s="248"/>
      <c r="J292" s="244"/>
      <c r="K292" s="244"/>
      <c r="L292" s="249"/>
      <c r="M292" s="250"/>
      <c r="N292" s="251"/>
      <c r="O292" s="251"/>
      <c r="P292" s="251"/>
      <c r="Q292" s="251"/>
      <c r="R292" s="251"/>
      <c r="S292" s="251"/>
      <c r="T292" s="252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3" t="s">
        <v>163</v>
      </c>
      <c r="AU292" s="253" t="s">
        <v>83</v>
      </c>
      <c r="AV292" s="14" t="s">
        <v>83</v>
      </c>
      <c r="AW292" s="14" t="s">
        <v>30</v>
      </c>
      <c r="AX292" s="14" t="s">
        <v>73</v>
      </c>
      <c r="AY292" s="253" t="s">
        <v>155</v>
      </c>
    </row>
    <row r="293" s="13" customFormat="1">
      <c r="A293" s="13"/>
      <c r="B293" s="232"/>
      <c r="C293" s="233"/>
      <c r="D293" s="234" t="s">
        <v>163</v>
      </c>
      <c r="E293" s="235" t="s">
        <v>1</v>
      </c>
      <c r="F293" s="236" t="s">
        <v>328</v>
      </c>
      <c r="G293" s="233"/>
      <c r="H293" s="235" t="s">
        <v>1</v>
      </c>
      <c r="I293" s="237"/>
      <c r="J293" s="233"/>
      <c r="K293" s="233"/>
      <c r="L293" s="238"/>
      <c r="M293" s="239"/>
      <c r="N293" s="240"/>
      <c r="O293" s="240"/>
      <c r="P293" s="240"/>
      <c r="Q293" s="240"/>
      <c r="R293" s="240"/>
      <c r="S293" s="240"/>
      <c r="T293" s="241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2" t="s">
        <v>163</v>
      </c>
      <c r="AU293" s="242" t="s">
        <v>83</v>
      </c>
      <c r="AV293" s="13" t="s">
        <v>81</v>
      </c>
      <c r="AW293" s="13" t="s">
        <v>30</v>
      </c>
      <c r="AX293" s="13" t="s">
        <v>73</v>
      </c>
      <c r="AY293" s="242" t="s">
        <v>155</v>
      </c>
    </row>
    <row r="294" s="14" customFormat="1">
      <c r="A294" s="14"/>
      <c r="B294" s="243"/>
      <c r="C294" s="244"/>
      <c r="D294" s="234" t="s">
        <v>163</v>
      </c>
      <c r="E294" s="245" t="s">
        <v>1</v>
      </c>
      <c r="F294" s="246" t="s">
        <v>329</v>
      </c>
      <c r="G294" s="244"/>
      <c r="H294" s="247">
        <v>1063.1400000000001</v>
      </c>
      <c r="I294" s="248"/>
      <c r="J294" s="244"/>
      <c r="K294" s="244"/>
      <c r="L294" s="249"/>
      <c r="M294" s="250"/>
      <c r="N294" s="251"/>
      <c r="O294" s="251"/>
      <c r="P294" s="251"/>
      <c r="Q294" s="251"/>
      <c r="R294" s="251"/>
      <c r="S294" s="251"/>
      <c r="T294" s="252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3" t="s">
        <v>163</v>
      </c>
      <c r="AU294" s="253" t="s">
        <v>83</v>
      </c>
      <c r="AV294" s="14" t="s">
        <v>83</v>
      </c>
      <c r="AW294" s="14" t="s">
        <v>30</v>
      </c>
      <c r="AX294" s="14" t="s">
        <v>73</v>
      </c>
      <c r="AY294" s="253" t="s">
        <v>155</v>
      </c>
    </row>
    <row r="295" s="14" customFormat="1">
      <c r="A295" s="14"/>
      <c r="B295" s="243"/>
      <c r="C295" s="244"/>
      <c r="D295" s="234" t="s">
        <v>163</v>
      </c>
      <c r="E295" s="245" t="s">
        <v>1</v>
      </c>
      <c r="F295" s="246" t="s">
        <v>330</v>
      </c>
      <c r="G295" s="244"/>
      <c r="H295" s="247">
        <v>-22.68</v>
      </c>
      <c r="I295" s="248"/>
      <c r="J295" s="244"/>
      <c r="K295" s="244"/>
      <c r="L295" s="249"/>
      <c r="M295" s="250"/>
      <c r="N295" s="251"/>
      <c r="O295" s="251"/>
      <c r="P295" s="251"/>
      <c r="Q295" s="251"/>
      <c r="R295" s="251"/>
      <c r="S295" s="251"/>
      <c r="T295" s="252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3" t="s">
        <v>163</v>
      </c>
      <c r="AU295" s="253" t="s">
        <v>83</v>
      </c>
      <c r="AV295" s="14" t="s">
        <v>83</v>
      </c>
      <c r="AW295" s="14" t="s">
        <v>30</v>
      </c>
      <c r="AX295" s="14" t="s">
        <v>73</v>
      </c>
      <c r="AY295" s="253" t="s">
        <v>155</v>
      </c>
    </row>
    <row r="296" s="14" customFormat="1">
      <c r="A296" s="14"/>
      <c r="B296" s="243"/>
      <c r="C296" s="244"/>
      <c r="D296" s="234" t="s">
        <v>163</v>
      </c>
      <c r="E296" s="245" t="s">
        <v>1</v>
      </c>
      <c r="F296" s="246" t="s">
        <v>330</v>
      </c>
      <c r="G296" s="244"/>
      <c r="H296" s="247">
        <v>-22.68</v>
      </c>
      <c r="I296" s="248"/>
      <c r="J296" s="244"/>
      <c r="K296" s="244"/>
      <c r="L296" s="249"/>
      <c r="M296" s="250"/>
      <c r="N296" s="251"/>
      <c r="O296" s="251"/>
      <c r="P296" s="251"/>
      <c r="Q296" s="251"/>
      <c r="R296" s="251"/>
      <c r="S296" s="251"/>
      <c r="T296" s="252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3" t="s">
        <v>163</v>
      </c>
      <c r="AU296" s="253" t="s">
        <v>83</v>
      </c>
      <c r="AV296" s="14" t="s">
        <v>83</v>
      </c>
      <c r="AW296" s="14" t="s">
        <v>30</v>
      </c>
      <c r="AX296" s="14" t="s">
        <v>73</v>
      </c>
      <c r="AY296" s="253" t="s">
        <v>155</v>
      </c>
    </row>
    <row r="297" s="14" customFormat="1">
      <c r="A297" s="14"/>
      <c r="B297" s="243"/>
      <c r="C297" s="244"/>
      <c r="D297" s="234" t="s">
        <v>163</v>
      </c>
      <c r="E297" s="245" t="s">
        <v>1</v>
      </c>
      <c r="F297" s="246" t="s">
        <v>331</v>
      </c>
      <c r="G297" s="244"/>
      <c r="H297" s="247">
        <v>-7.5599999999999996</v>
      </c>
      <c r="I297" s="248"/>
      <c r="J297" s="244"/>
      <c r="K297" s="244"/>
      <c r="L297" s="249"/>
      <c r="M297" s="250"/>
      <c r="N297" s="251"/>
      <c r="O297" s="251"/>
      <c r="P297" s="251"/>
      <c r="Q297" s="251"/>
      <c r="R297" s="251"/>
      <c r="S297" s="251"/>
      <c r="T297" s="252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3" t="s">
        <v>163</v>
      </c>
      <c r="AU297" s="253" t="s">
        <v>83</v>
      </c>
      <c r="AV297" s="14" t="s">
        <v>83</v>
      </c>
      <c r="AW297" s="14" t="s">
        <v>30</v>
      </c>
      <c r="AX297" s="14" t="s">
        <v>73</v>
      </c>
      <c r="AY297" s="253" t="s">
        <v>155</v>
      </c>
    </row>
    <row r="298" s="14" customFormat="1">
      <c r="A298" s="14"/>
      <c r="B298" s="243"/>
      <c r="C298" s="244"/>
      <c r="D298" s="234" t="s">
        <v>163</v>
      </c>
      <c r="E298" s="245" t="s">
        <v>1</v>
      </c>
      <c r="F298" s="246" t="s">
        <v>331</v>
      </c>
      <c r="G298" s="244"/>
      <c r="H298" s="247">
        <v>-7.5599999999999996</v>
      </c>
      <c r="I298" s="248"/>
      <c r="J298" s="244"/>
      <c r="K298" s="244"/>
      <c r="L298" s="249"/>
      <c r="M298" s="250"/>
      <c r="N298" s="251"/>
      <c r="O298" s="251"/>
      <c r="P298" s="251"/>
      <c r="Q298" s="251"/>
      <c r="R298" s="251"/>
      <c r="S298" s="251"/>
      <c r="T298" s="252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3" t="s">
        <v>163</v>
      </c>
      <c r="AU298" s="253" t="s">
        <v>83</v>
      </c>
      <c r="AV298" s="14" t="s">
        <v>83</v>
      </c>
      <c r="AW298" s="14" t="s">
        <v>30</v>
      </c>
      <c r="AX298" s="14" t="s">
        <v>73</v>
      </c>
      <c r="AY298" s="253" t="s">
        <v>155</v>
      </c>
    </row>
    <row r="299" s="14" customFormat="1">
      <c r="A299" s="14"/>
      <c r="B299" s="243"/>
      <c r="C299" s="244"/>
      <c r="D299" s="234" t="s">
        <v>163</v>
      </c>
      <c r="E299" s="245" t="s">
        <v>1</v>
      </c>
      <c r="F299" s="246" t="s">
        <v>331</v>
      </c>
      <c r="G299" s="244"/>
      <c r="H299" s="247">
        <v>-7.5599999999999996</v>
      </c>
      <c r="I299" s="248"/>
      <c r="J299" s="244"/>
      <c r="K299" s="244"/>
      <c r="L299" s="249"/>
      <c r="M299" s="250"/>
      <c r="N299" s="251"/>
      <c r="O299" s="251"/>
      <c r="P299" s="251"/>
      <c r="Q299" s="251"/>
      <c r="R299" s="251"/>
      <c r="S299" s="251"/>
      <c r="T299" s="252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3" t="s">
        <v>163</v>
      </c>
      <c r="AU299" s="253" t="s">
        <v>83</v>
      </c>
      <c r="AV299" s="14" t="s">
        <v>83</v>
      </c>
      <c r="AW299" s="14" t="s">
        <v>30</v>
      </c>
      <c r="AX299" s="14" t="s">
        <v>73</v>
      </c>
      <c r="AY299" s="253" t="s">
        <v>155</v>
      </c>
    </row>
    <row r="300" s="14" customFormat="1">
      <c r="A300" s="14"/>
      <c r="B300" s="243"/>
      <c r="C300" s="244"/>
      <c r="D300" s="234" t="s">
        <v>163</v>
      </c>
      <c r="E300" s="245" t="s">
        <v>1</v>
      </c>
      <c r="F300" s="246" t="s">
        <v>332</v>
      </c>
      <c r="G300" s="244"/>
      <c r="H300" s="247">
        <v>-5.04</v>
      </c>
      <c r="I300" s="248"/>
      <c r="J300" s="244"/>
      <c r="K300" s="244"/>
      <c r="L300" s="249"/>
      <c r="M300" s="250"/>
      <c r="N300" s="251"/>
      <c r="O300" s="251"/>
      <c r="P300" s="251"/>
      <c r="Q300" s="251"/>
      <c r="R300" s="251"/>
      <c r="S300" s="251"/>
      <c r="T300" s="252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3" t="s">
        <v>163</v>
      </c>
      <c r="AU300" s="253" t="s">
        <v>83</v>
      </c>
      <c r="AV300" s="14" t="s">
        <v>83</v>
      </c>
      <c r="AW300" s="14" t="s">
        <v>30</v>
      </c>
      <c r="AX300" s="14" t="s">
        <v>73</v>
      </c>
      <c r="AY300" s="253" t="s">
        <v>155</v>
      </c>
    </row>
    <row r="301" s="14" customFormat="1">
      <c r="A301" s="14"/>
      <c r="B301" s="243"/>
      <c r="C301" s="244"/>
      <c r="D301" s="234" t="s">
        <v>163</v>
      </c>
      <c r="E301" s="245" t="s">
        <v>1</v>
      </c>
      <c r="F301" s="246" t="s">
        <v>333</v>
      </c>
      <c r="G301" s="244"/>
      <c r="H301" s="247">
        <v>-4.6500000000000004</v>
      </c>
      <c r="I301" s="248"/>
      <c r="J301" s="244"/>
      <c r="K301" s="244"/>
      <c r="L301" s="249"/>
      <c r="M301" s="250"/>
      <c r="N301" s="251"/>
      <c r="O301" s="251"/>
      <c r="P301" s="251"/>
      <c r="Q301" s="251"/>
      <c r="R301" s="251"/>
      <c r="S301" s="251"/>
      <c r="T301" s="25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3" t="s">
        <v>163</v>
      </c>
      <c r="AU301" s="253" t="s">
        <v>83</v>
      </c>
      <c r="AV301" s="14" t="s">
        <v>83</v>
      </c>
      <c r="AW301" s="14" t="s">
        <v>30</v>
      </c>
      <c r="AX301" s="14" t="s">
        <v>73</v>
      </c>
      <c r="AY301" s="253" t="s">
        <v>155</v>
      </c>
    </row>
    <row r="302" s="14" customFormat="1">
      <c r="A302" s="14"/>
      <c r="B302" s="243"/>
      <c r="C302" s="244"/>
      <c r="D302" s="234" t="s">
        <v>163</v>
      </c>
      <c r="E302" s="245" t="s">
        <v>1</v>
      </c>
      <c r="F302" s="246" t="s">
        <v>327</v>
      </c>
      <c r="G302" s="244"/>
      <c r="H302" s="247">
        <v>-3.6000000000000001</v>
      </c>
      <c r="I302" s="248"/>
      <c r="J302" s="244"/>
      <c r="K302" s="244"/>
      <c r="L302" s="249"/>
      <c r="M302" s="250"/>
      <c r="N302" s="251"/>
      <c r="O302" s="251"/>
      <c r="P302" s="251"/>
      <c r="Q302" s="251"/>
      <c r="R302" s="251"/>
      <c r="S302" s="251"/>
      <c r="T302" s="252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3" t="s">
        <v>163</v>
      </c>
      <c r="AU302" s="253" t="s">
        <v>83</v>
      </c>
      <c r="AV302" s="14" t="s">
        <v>83</v>
      </c>
      <c r="AW302" s="14" t="s">
        <v>30</v>
      </c>
      <c r="AX302" s="14" t="s">
        <v>73</v>
      </c>
      <c r="AY302" s="253" t="s">
        <v>155</v>
      </c>
    </row>
    <row r="303" s="14" customFormat="1">
      <c r="A303" s="14"/>
      <c r="B303" s="243"/>
      <c r="C303" s="244"/>
      <c r="D303" s="234" t="s">
        <v>163</v>
      </c>
      <c r="E303" s="245" t="s">
        <v>1</v>
      </c>
      <c r="F303" s="246" t="s">
        <v>334</v>
      </c>
      <c r="G303" s="244"/>
      <c r="H303" s="247">
        <v>-7.2000000000000002</v>
      </c>
      <c r="I303" s="248"/>
      <c r="J303" s="244"/>
      <c r="K303" s="244"/>
      <c r="L303" s="249"/>
      <c r="M303" s="250"/>
      <c r="N303" s="251"/>
      <c r="O303" s="251"/>
      <c r="P303" s="251"/>
      <c r="Q303" s="251"/>
      <c r="R303" s="251"/>
      <c r="S303" s="251"/>
      <c r="T303" s="252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3" t="s">
        <v>163</v>
      </c>
      <c r="AU303" s="253" t="s">
        <v>83</v>
      </c>
      <c r="AV303" s="14" t="s">
        <v>83</v>
      </c>
      <c r="AW303" s="14" t="s">
        <v>30</v>
      </c>
      <c r="AX303" s="14" t="s">
        <v>73</v>
      </c>
      <c r="AY303" s="253" t="s">
        <v>155</v>
      </c>
    </row>
    <row r="304" s="14" customFormat="1">
      <c r="A304" s="14"/>
      <c r="B304" s="243"/>
      <c r="C304" s="244"/>
      <c r="D304" s="234" t="s">
        <v>163</v>
      </c>
      <c r="E304" s="245" t="s">
        <v>1</v>
      </c>
      <c r="F304" s="246" t="s">
        <v>331</v>
      </c>
      <c r="G304" s="244"/>
      <c r="H304" s="247">
        <v>-7.5599999999999996</v>
      </c>
      <c r="I304" s="248"/>
      <c r="J304" s="244"/>
      <c r="K304" s="244"/>
      <c r="L304" s="249"/>
      <c r="M304" s="250"/>
      <c r="N304" s="251"/>
      <c r="O304" s="251"/>
      <c r="P304" s="251"/>
      <c r="Q304" s="251"/>
      <c r="R304" s="251"/>
      <c r="S304" s="251"/>
      <c r="T304" s="252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3" t="s">
        <v>163</v>
      </c>
      <c r="AU304" s="253" t="s">
        <v>83</v>
      </c>
      <c r="AV304" s="14" t="s">
        <v>83</v>
      </c>
      <c r="AW304" s="14" t="s">
        <v>30</v>
      </c>
      <c r="AX304" s="14" t="s">
        <v>73</v>
      </c>
      <c r="AY304" s="253" t="s">
        <v>155</v>
      </c>
    </row>
    <row r="305" s="14" customFormat="1">
      <c r="A305" s="14"/>
      <c r="B305" s="243"/>
      <c r="C305" s="244"/>
      <c r="D305" s="234" t="s">
        <v>163</v>
      </c>
      <c r="E305" s="245" t="s">
        <v>1</v>
      </c>
      <c r="F305" s="246" t="s">
        <v>335</v>
      </c>
      <c r="G305" s="244"/>
      <c r="H305" s="247">
        <v>-15.119999999999999</v>
      </c>
      <c r="I305" s="248"/>
      <c r="J305" s="244"/>
      <c r="K305" s="244"/>
      <c r="L305" s="249"/>
      <c r="M305" s="250"/>
      <c r="N305" s="251"/>
      <c r="O305" s="251"/>
      <c r="P305" s="251"/>
      <c r="Q305" s="251"/>
      <c r="R305" s="251"/>
      <c r="S305" s="251"/>
      <c r="T305" s="252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3" t="s">
        <v>163</v>
      </c>
      <c r="AU305" s="253" t="s">
        <v>83</v>
      </c>
      <c r="AV305" s="14" t="s">
        <v>83</v>
      </c>
      <c r="AW305" s="14" t="s">
        <v>30</v>
      </c>
      <c r="AX305" s="14" t="s">
        <v>73</v>
      </c>
      <c r="AY305" s="253" t="s">
        <v>155</v>
      </c>
    </row>
    <row r="306" s="16" customFormat="1">
      <c r="A306" s="16"/>
      <c r="B306" s="279"/>
      <c r="C306" s="280"/>
      <c r="D306" s="234" t="s">
        <v>163</v>
      </c>
      <c r="E306" s="281" t="s">
        <v>1</v>
      </c>
      <c r="F306" s="282" t="s">
        <v>302</v>
      </c>
      <c r="G306" s="280"/>
      <c r="H306" s="283">
        <v>1175.8299999999999</v>
      </c>
      <c r="I306" s="284"/>
      <c r="J306" s="280"/>
      <c r="K306" s="280"/>
      <c r="L306" s="285"/>
      <c r="M306" s="286"/>
      <c r="N306" s="287"/>
      <c r="O306" s="287"/>
      <c r="P306" s="287"/>
      <c r="Q306" s="287"/>
      <c r="R306" s="287"/>
      <c r="S306" s="287"/>
      <c r="T306" s="288"/>
      <c r="U306" s="16"/>
      <c r="V306" s="16"/>
      <c r="W306" s="16"/>
      <c r="X306" s="16"/>
      <c r="Y306" s="16"/>
      <c r="Z306" s="16"/>
      <c r="AA306" s="16"/>
      <c r="AB306" s="16"/>
      <c r="AC306" s="16"/>
      <c r="AD306" s="16"/>
      <c r="AE306" s="16"/>
      <c r="AT306" s="289" t="s">
        <v>163</v>
      </c>
      <c r="AU306" s="289" t="s">
        <v>83</v>
      </c>
      <c r="AV306" s="16" t="s">
        <v>169</v>
      </c>
      <c r="AW306" s="16" t="s">
        <v>30</v>
      </c>
      <c r="AX306" s="16" t="s">
        <v>73</v>
      </c>
      <c r="AY306" s="289" t="s">
        <v>155</v>
      </c>
    </row>
    <row r="307" s="14" customFormat="1">
      <c r="A307" s="14"/>
      <c r="B307" s="243"/>
      <c r="C307" s="244"/>
      <c r="D307" s="234" t="s">
        <v>163</v>
      </c>
      <c r="E307" s="245" t="s">
        <v>1</v>
      </c>
      <c r="F307" s="246" t="s">
        <v>336</v>
      </c>
      <c r="G307" s="244"/>
      <c r="H307" s="247">
        <v>-23.16</v>
      </c>
      <c r="I307" s="248"/>
      <c r="J307" s="244"/>
      <c r="K307" s="244"/>
      <c r="L307" s="249"/>
      <c r="M307" s="250"/>
      <c r="N307" s="251"/>
      <c r="O307" s="251"/>
      <c r="P307" s="251"/>
      <c r="Q307" s="251"/>
      <c r="R307" s="251"/>
      <c r="S307" s="251"/>
      <c r="T307" s="252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3" t="s">
        <v>163</v>
      </c>
      <c r="AU307" s="253" t="s">
        <v>83</v>
      </c>
      <c r="AV307" s="14" t="s">
        <v>83</v>
      </c>
      <c r="AW307" s="14" t="s">
        <v>30</v>
      </c>
      <c r="AX307" s="14" t="s">
        <v>73</v>
      </c>
      <c r="AY307" s="253" t="s">
        <v>155</v>
      </c>
    </row>
    <row r="308" s="15" customFormat="1">
      <c r="A308" s="15"/>
      <c r="B308" s="254"/>
      <c r="C308" s="255"/>
      <c r="D308" s="234" t="s">
        <v>163</v>
      </c>
      <c r="E308" s="256" t="s">
        <v>1</v>
      </c>
      <c r="F308" s="257" t="s">
        <v>166</v>
      </c>
      <c r="G308" s="255"/>
      <c r="H308" s="258">
        <v>1974.7349999999999</v>
      </c>
      <c r="I308" s="259"/>
      <c r="J308" s="255"/>
      <c r="K308" s="255"/>
      <c r="L308" s="260"/>
      <c r="M308" s="261"/>
      <c r="N308" s="262"/>
      <c r="O308" s="262"/>
      <c r="P308" s="262"/>
      <c r="Q308" s="262"/>
      <c r="R308" s="262"/>
      <c r="S308" s="262"/>
      <c r="T308" s="263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64" t="s">
        <v>163</v>
      </c>
      <c r="AU308" s="264" t="s">
        <v>83</v>
      </c>
      <c r="AV308" s="15" t="s">
        <v>162</v>
      </c>
      <c r="AW308" s="15" t="s">
        <v>30</v>
      </c>
      <c r="AX308" s="15" t="s">
        <v>81</v>
      </c>
      <c r="AY308" s="264" t="s">
        <v>155</v>
      </c>
    </row>
    <row r="309" s="2" customFormat="1" ht="16.5" customHeight="1">
      <c r="A309" s="39"/>
      <c r="B309" s="40"/>
      <c r="C309" s="265" t="s">
        <v>337</v>
      </c>
      <c r="D309" s="265" t="s">
        <v>234</v>
      </c>
      <c r="E309" s="266" t="s">
        <v>338</v>
      </c>
      <c r="F309" s="267" t="s">
        <v>339</v>
      </c>
      <c r="G309" s="268" t="s">
        <v>160</v>
      </c>
      <c r="H309" s="269">
        <v>2139.5390000000002</v>
      </c>
      <c r="I309" s="270"/>
      <c r="J309" s="271">
        <f>ROUND(I309*H309,2)</f>
        <v>0</v>
      </c>
      <c r="K309" s="267" t="s">
        <v>161</v>
      </c>
      <c r="L309" s="272"/>
      <c r="M309" s="273" t="s">
        <v>1</v>
      </c>
      <c r="N309" s="274" t="s">
        <v>38</v>
      </c>
      <c r="O309" s="92"/>
      <c r="P309" s="228">
        <f>O309*H309</f>
        <v>0</v>
      </c>
      <c r="Q309" s="228">
        <v>0.0020999999999999999</v>
      </c>
      <c r="R309" s="228">
        <f>Q309*H309</f>
        <v>4.4930319000000001</v>
      </c>
      <c r="S309" s="228">
        <v>0</v>
      </c>
      <c r="T309" s="229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0" t="s">
        <v>175</v>
      </c>
      <c r="AT309" s="230" t="s">
        <v>234</v>
      </c>
      <c r="AU309" s="230" t="s">
        <v>83</v>
      </c>
      <c r="AY309" s="18" t="s">
        <v>155</v>
      </c>
      <c r="BE309" s="231">
        <f>IF(N309="základní",J309,0)</f>
        <v>0</v>
      </c>
      <c r="BF309" s="231">
        <f>IF(N309="snížená",J309,0)</f>
        <v>0</v>
      </c>
      <c r="BG309" s="231">
        <f>IF(N309="zákl. přenesená",J309,0)</f>
        <v>0</v>
      </c>
      <c r="BH309" s="231">
        <f>IF(N309="sníž. přenesená",J309,0)</f>
        <v>0</v>
      </c>
      <c r="BI309" s="231">
        <f>IF(N309="nulová",J309,0)</f>
        <v>0</v>
      </c>
      <c r="BJ309" s="18" t="s">
        <v>81</v>
      </c>
      <c r="BK309" s="231">
        <f>ROUND(I309*H309,2)</f>
        <v>0</v>
      </c>
      <c r="BL309" s="18" t="s">
        <v>162</v>
      </c>
      <c r="BM309" s="230" t="s">
        <v>340</v>
      </c>
    </row>
    <row r="310" s="13" customFormat="1">
      <c r="A310" s="13"/>
      <c r="B310" s="232"/>
      <c r="C310" s="233"/>
      <c r="D310" s="234" t="s">
        <v>163</v>
      </c>
      <c r="E310" s="235" t="s">
        <v>1</v>
      </c>
      <c r="F310" s="236" t="s">
        <v>284</v>
      </c>
      <c r="G310" s="233"/>
      <c r="H310" s="235" t="s">
        <v>1</v>
      </c>
      <c r="I310" s="237"/>
      <c r="J310" s="233"/>
      <c r="K310" s="233"/>
      <c r="L310" s="238"/>
      <c r="M310" s="239"/>
      <c r="N310" s="240"/>
      <c r="O310" s="240"/>
      <c r="P310" s="240"/>
      <c r="Q310" s="240"/>
      <c r="R310" s="240"/>
      <c r="S310" s="240"/>
      <c r="T310" s="24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2" t="s">
        <v>163</v>
      </c>
      <c r="AU310" s="242" t="s">
        <v>83</v>
      </c>
      <c r="AV310" s="13" t="s">
        <v>81</v>
      </c>
      <c r="AW310" s="13" t="s">
        <v>30</v>
      </c>
      <c r="AX310" s="13" t="s">
        <v>73</v>
      </c>
      <c r="AY310" s="242" t="s">
        <v>155</v>
      </c>
    </row>
    <row r="311" s="13" customFormat="1">
      <c r="A311" s="13"/>
      <c r="B311" s="232"/>
      <c r="C311" s="233"/>
      <c r="D311" s="234" t="s">
        <v>163</v>
      </c>
      <c r="E311" s="235" t="s">
        <v>1</v>
      </c>
      <c r="F311" s="236" t="s">
        <v>285</v>
      </c>
      <c r="G311" s="233"/>
      <c r="H311" s="235" t="s">
        <v>1</v>
      </c>
      <c r="I311" s="237"/>
      <c r="J311" s="233"/>
      <c r="K311" s="233"/>
      <c r="L311" s="238"/>
      <c r="M311" s="239"/>
      <c r="N311" s="240"/>
      <c r="O311" s="240"/>
      <c r="P311" s="240"/>
      <c r="Q311" s="240"/>
      <c r="R311" s="240"/>
      <c r="S311" s="240"/>
      <c r="T311" s="24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2" t="s">
        <v>163</v>
      </c>
      <c r="AU311" s="242" t="s">
        <v>83</v>
      </c>
      <c r="AV311" s="13" t="s">
        <v>81</v>
      </c>
      <c r="AW311" s="13" t="s">
        <v>30</v>
      </c>
      <c r="AX311" s="13" t="s">
        <v>73</v>
      </c>
      <c r="AY311" s="242" t="s">
        <v>155</v>
      </c>
    </row>
    <row r="312" s="13" customFormat="1">
      <c r="A312" s="13"/>
      <c r="B312" s="232"/>
      <c r="C312" s="233"/>
      <c r="D312" s="234" t="s">
        <v>163</v>
      </c>
      <c r="E312" s="235" t="s">
        <v>1</v>
      </c>
      <c r="F312" s="236" t="s">
        <v>286</v>
      </c>
      <c r="G312" s="233"/>
      <c r="H312" s="235" t="s">
        <v>1</v>
      </c>
      <c r="I312" s="237"/>
      <c r="J312" s="233"/>
      <c r="K312" s="233"/>
      <c r="L312" s="238"/>
      <c r="M312" s="239"/>
      <c r="N312" s="240"/>
      <c r="O312" s="240"/>
      <c r="P312" s="240"/>
      <c r="Q312" s="240"/>
      <c r="R312" s="240"/>
      <c r="S312" s="240"/>
      <c r="T312" s="241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2" t="s">
        <v>163</v>
      </c>
      <c r="AU312" s="242" t="s">
        <v>83</v>
      </c>
      <c r="AV312" s="13" t="s">
        <v>81</v>
      </c>
      <c r="AW312" s="13" t="s">
        <v>30</v>
      </c>
      <c r="AX312" s="13" t="s">
        <v>73</v>
      </c>
      <c r="AY312" s="242" t="s">
        <v>155</v>
      </c>
    </row>
    <row r="313" s="14" customFormat="1">
      <c r="A313" s="14"/>
      <c r="B313" s="243"/>
      <c r="C313" s="244"/>
      <c r="D313" s="234" t="s">
        <v>163</v>
      </c>
      <c r="E313" s="245" t="s">
        <v>1</v>
      </c>
      <c r="F313" s="246" t="s">
        <v>287</v>
      </c>
      <c r="G313" s="244"/>
      <c r="H313" s="247">
        <v>247.5</v>
      </c>
      <c r="I313" s="248"/>
      <c r="J313" s="244"/>
      <c r="K313" s="244"/>
      <c r="L313" s="249"/>
      <c r="M313" s="250"/>
      <c r="N313" s="251"/>
      <c r="O313" s="251"/>
      <c r="P313" s="251"/>
      <c r="Q313" s="251"/>
      <c r="R313" s="251"/>
      <c r="S313" s="251"/>
      <c r="T313" s="252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3" t="s">
        <v>163</v>
      </c>
      <c r="AU313" s="253" t="s">
        <v>83</v>
      </c>
      <c r="AV313" s="14" t="s">
        <v>83</v>
      </c>
      <c r="AW313" s="14" t="s">
        <v>30</v>
      </c>
      <c r="AX313" s="14" t="s">
        <v>73</v>
      </c>
      <c r="AY313" s="253" t="s">
        <v>155</v>
      </c>
    </row>
    <row r="314" s="14" customFormat="1">
      <c r="A314" s="14"/>
      <c r="B314" s="243"/>
      <c r="C314" s="244"/>
      <c r="D314" s="234" t="s">
        <v>163</v>
      </c>
      <c r="E314" s="245" t="s">
        <v>1</v>
      </c>
      <c r="F314" s="246" t="s">
        <v>288</v>
      </c>
      <c r="G314" s="244"/>
      <c r="H314" s="247">
        <v>-5.75</v>
      </c>
      <c r="I314" s="248"/>
      <c r="J314" s="244"/>
      <c r="K314" s="244"/>
      <c r="L314" s="249"/>
      <c r="M314" s="250"/>
      <c r="N314" s="251"/>
      <c r="O314" s="251"/>
      <c r="P314" s="251"/>
      <c r="Q314" s="251"/>
      <c r="R314" s="251"/>
      <c r="S314" s="251"/>
      <c r="T314" s="252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3" t="s">
        <v>163</v>
      </c>
      <c r="AU314" s="253" t="s">
        <v>83</v>
      </c>
      <c r="AV314" s="14" t="s">
        <v>83</v>
      </c>
      <c r="AW314" s="14" t="s">
        <v>30</v>
      </c>
      <c r="AX314" s="14" t="s">
        <v>73</v>
      </c>
      <c r="AY314" s="253" t="s">
        <v>155</v>
      </c>
    </row>
    <row r="315" s="14" customFormat="1">
      <c r="A315" s="14"/>
      <c r="B315" s="243"/>
      <c r="C315" s="244"/>
      <c r="D315" s="234" t="s">
        <v>163</v>
      </c>
      <c r="E315" s="245" t="s">
        <v>1</v>
      </c>
      <c r="F315" s="246" t="s">
        <v>289</v>
      </c>
      <c r="G315" s="244"/>
      <c r="H315" s="247">
        <v>-11.25</v>
      </c>
      <c r="I315" s="248"/>
      <c r="J315" s="244"/>
      <c r="K315" s="244"/>
      <c r="L315" s="249"/>
      <c r="M315" s="250"/>
      <c r="N315" s="251"/>
      <c r="O315" s="251"/>
      <c r="P315" s="251"/>
      <c r="Q315" s="251"/>
      <c r="R315" s="251"/>
      <c r="S315" s="251"/>
      <c r="T315" s="252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3" t="s">
        <v>163</v>
      </c>
      <c r="AU315" s="253" t="s">
        <v>83</v>
      </c>
      <c r="AV315" s="14" t="s">
        <v>83</v>
      </c>
      <c r="AW315" s="14" t="s">
        <v>30</v>
      </c>
      <c r="AX315" s="14" t="s">
        <v>73</v>
      </c>
      <c r="AY315" s="253" t="s">
        <v>155</v>
      </c>
    </row>
    <row r="316" s="14" customFormat="1">
      <c r="A316" s="14"/>
      <c r="B316" s="243"/>
      <c r="C316" s="244"/>
      <c r="D316" s="234" t="s">
        <v>163</v>
      </c>
      <c r="E316" s="245" t="s">
        <v>1</v>
      </c>
      <c r="F316" s="246" t="s">
        <v>290</v>
      </c>
      <c r="G316" s="244"/>
      <c r="H316" s="247">
        <v>-3.0750000000000002</v>
      </c>
      <c r="I316" s="248"/>
      <c r="J316" s="244"/>
      <c r="K316" s="244"/>
      <c r="L316" s="249"/>
      <c r="M316" s="250"/>
      <c r="N316" s="251"/>
      <c r="O316" s="251"/>
      <c r="P316" s="251"/>
      <c r="Q316" s="251"/>
      <c r="R316" s="251"/>
      <c r="S316" s="251"/>
      <c r="T316" s="252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3" t="s">
        <v>163</v>
      </c>
      <c r="AU316" s="253" t="s">
        <v>83</v>
      </c>
      <c r="AV316" s="14" t="s">
        <v>83</v>
      </c>
      <c r="AW316" s="14" t="s">
        <v>30</v>
      </c>
      <c r="AX316" s="14" t="s">
        <v>73</v>
      </c>
      <c r="AY316" s="253" t="s">
        <v>155</v>
      </c>
    </row>
    <row r="317" s="14" customFormat="1">
      <c r="A317" s="14"/>
      <c r="B317" s="243"/>
      <c r="C317" s="244"/>
      <c r="D317" s="234" t="s">
        <v>163</v>
      </c>
      <c r="E317" s="245" t="s">
        <v>1</v>
      </c>
      <c r="F317" s="246" t="s">
        <v>291</v>
      </c>
      <c r="G317" s="244"/>
      <c r="H317" s="247">
        <v>-15.375</v>
      </c>
      <c r="I317" s="248"/>
      <c r="J317" s="244"/>
      <c r="K317" s="244"/>
      <c r="L317" s="249"/>
      <c r="M317" s="250"/>
      <c r="N317" s="251"/>
      <c r="O317" s="251"/>
      <c r="P317" s="251"/>
      <c r="Q317" s="251"/>
      <c r="R317" s="251"/>
      <c r="S317" s="251"/>
      <c r="T317" s="252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3" t="s">
        <v>163</v>
      </c>
      <c r="AU317" s="253" t="s">
        <v>83</v>
      </c>
      <c r="AV317" s="14" t="s">
        <v>83</v>
      </c>
      <c r="AW317" s="14" t="s">
        <v>30</v>
      </c>
      <c r="AX317" s="14" t="s">
        <v>73</v>
      </c>
      <c r="AY317" s="253" t="s">
        <v>155</v>
      </c>
    </row>
    <row r="318" s="14" customFormat="1">
      <c r="A318" s="14"/>
      <c r="B318" s="243"/>
      <c r="C318" s="244"/>
      <c r="D318" s="234" t="s">
        <v>163</v>
      </c>
      <c r="E318" s="245" t="s">
        <v>1</v>
      </c>
      <c r="F318" s="246" t="s">
        <v>292</v>
      </c>
      <c r="G318" s="244"/>
      <c r="H318" s="247">
        <v>-0.90000000000000002</v>
      </c>
      <c r="I318" s="248"/>
      <c r="J318" s="244"/>
      <c r="K318" s="244"/>
      <c r="L318" s="249"/>
      <c r="M318" s="250"/>
      <c r="N318" s="251"/>
      <c r="O318" s="251"/>
      <c r="P318" s="251"/>
      <c r="Q318" s="251"/>
      <c r="R318" s="251"/>
      <c r="S318" s="251"/>
      <c r="T318" s="252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3" t="s">
        <v>163</v>
      </c>
      <c r="AU318" s="253" t="s">
        <v>83</v>
      </c>
      <c r="AV318" s="14" t="s">
        <v>83</v>
      </c>
      <c r="AW318" s="14" t="s">
        <v>30</v>
      </c>
      <c r="AX318" s="14" t="s">
        <v>73</v>
      </c>
      <c r="AY318" s="253" t="s">
        <v>155</v>
      </c>
    </row>
    <row r="319" s="14" customFormat="1">
      <c r="A319" s="14"/>
      <c r="B319" s="243"/>
      <c r="C319" s="244"/>
      <c r="D319" s="234" t="s">
        <v>163</v>
      </c>
      <c r="E319" s="245" t="s">
        <v>1</v>
      </c>
      <c r="F319" s="246" t="s">
        <v>293</v>
      </c>
      <c r="G319" s="244"/>
      <c r="H319" s="247">
        <v>-2.1600000000000001</v>
      </c>
      <c r="I319" s="248"/>
      <c r="J319" s="244"/>
      <c r="K319" s="244"/>
      <c r="L319" s="249"/>
      <c r="M319" s="250"/>
      <c r="N319" s="251"/>
      <c r="O319" s="251"/>
      <c r="P319" s="251"/>
      <c r="Q319" s="251"/>
      <c r="R319" s="251"/>
      <c r="S319" s="251"/>
      <c r="T319" s="252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3" t="s">
        <v>163</v>
      </c>
      <c r="AU319" s="253" t="s">
        <v>83</v>
      </c>
      <c r="AV319" s="14" t="s">
        <v>83</v>
      </c>
      <c r="AW319" s="14" t="s">
        <v>30</v>
      </c>
      <c r="AX319" s="14" t="s">
        <v>73</v>
      </c>
      <c r="AY319" s="253" t="s">
        <v>155</v>
      </c>
    </row>
    <row r="320" s="14" customFormat="1">
      <c r="A320" s="14"/>
      <c r="B320" s="243"/>
      <c r="C320" s="244"/>
      <c r="D320" s="234" t="s">
        <v>163</v>
      </c>
      <c r="E320" s="245" t="s">
        <v>1</v>
      </c>
      <c r="F320" s="246" t="s">
        <v>294</v>
      </c>
      <c r="G320" s="244"/>
      <c r="H320" s="247">
        <v>107.8</v>
      </c>
      <c r="I320" s="248"/>
      <c r="J320" s="244"/>
      <c r="K320" s="244"/>
      <c r="L320" s="249"/>
      <c r="M320" s="250"/>
      <c r="N320" s="251"/>
      <c r="O320" s="251"/>
      <c r="P320" s="251"/>
      <c r="Q320" s="251"/>
      <c r="R320" s="251"/>
      <c r="S320" s="251"/>
      <c r="T320" s="252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3" t="s">
        <v>163</v>
      </c>
      <c r="AU320" s="253" t="s">
        <v>83</v>
      </c>
      <c r="AV320" s="14" t="s">
        <v>83</v>
      </c>
      <c r="AW320" s="14" t="s">
        <v>30</v>
      </c>
      <c r="AX320" s="14" t="s">
        <v>73</v>
      </c>
      <c r="AY320" s="253" t="s">
        <v>155</v>
      </c>
    </row>
    <row r="321" s="14" customFormat="1">
      <c r="A321" s="14"/>
      <c r="B321" s="243"/>
      <c r="C321" s="244"/>
      <c r="D321" s="234" t="s">
        <v>163</v>
      </c>
      <c r="E321" s="245" t="s">
        <v>1</v>
      </c>
      <c r="F321" s="246" t="s">
        <v>295</v>
      </c>
      <c r="G321" s="244"/>
      <c r="H321" s="247">
        <v>-7.2000000000000002</v>
      </c>
      <c r="I321" s="248"/>
      <c r="J321" s="244"/>
      <c r="K321" s="244"/>
      <c r="L321" s="249"/>
      <c r="M321" s="250"/>
      <c r="N321" s="251"/>
      <c r="O321" s="251"/>
      <c r="P321" s="251"/>
      <c r="Q321" s="251"/>
      <c r="R321" s="251"/>
      <c r="S321" s="251"/>
      <c r="T321" s="252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3" t="s">
        <v>163</v>
      </c>
      <c r="AU321" s="253" t="s">
        <v>83</v>
      </c>
      <c r="AV321" s="14" t="s">
        <v>83</v>
      </c>
      <c r="AW321" s="14" t="s">
        <v>30</v>
      </c>
      <c r="AX321" s="14" t="s">
        <v>73</v>
      </c>
      <c r="AY321" s="253" t="s">
        <v>155</v>
      </c>
    </row>
    <row r="322" s="14" customFormat="1">
      <c r="A322" s="14"/>
      <c r="B322" s="243"/>
      <c r="C322" s="244"/>
      <c r="D322" s="234" t="s">
        <v>163</v>
      </c>
      <c r="E322" s="245" t="s">
        <v>1</v>
      </c>
      <c r="F322" s="246" t="s">
        <v>296</v>
      </c>
      <c r="G322" s="244"/>
      <c r="H322" s="247">
        <v>-12.300000000000001</v>
      </c>
      <c r="I322" s="248"/>
      <c r="J322" s="244"/>
      <c r="K322" s="244"/>
      <c r="L322" s="249"/>
      <c r="M322" s="250"/>
      <c r="N322" s="251"/>
      <c r="O322" s="251"/>
      <c r="P322" s="251"/>
      <c r="Q322" s="251"/>
      <c r="R322" s="251"/>
      <c r="S322" s="251"/>
      <c r="T322" s="252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3" t="s">
        <v>163</v>
      </c>
      <c r="AU322" s="253" t="s">
        <v>83</v>
      </c>
      <c r="AV322" s="14" t="s">
        <v>83</v>
      </c>
      <c r="AW322" s="14" t="s">
        <v>30</v>
      </c>
      <c r="AX322" s="14" t="s">
        <v>73</v>
      </c>
      <c r="AY322" s="253" t="s">
        <v>155</v>
      </c>
    </row>
    <row r="323" s="14" customFormat="1">
      <c r="A323" s="14"/>
      <c r="B323" s="243"/>
      <c r="C323" s="244"/>
      <c r="D323" s="234" t="s">
        <v>163</v>
      </c>
      <c r="E323" s="245" t="s">
        <v>1</v>
      </c>
      <c r="F323" s="246" t="s">
        <v>297</v>
      </c>
      <c r="G323" s="244"/>
      <c r="H323" s="247">
        <v>67.099999999999994</v>
      </c>
      <c r="I323" s="248"/>
      <c r="J323" s="244"/>
      <c r="K323" s="244"/>
      <c r="L323" s="249"/>
      <c r="M323" s="250"/>
      <c r="N323" s="251"/>
      <c r="O323" s="251"/>
      <c r="P323" s="251"/>
      <c r="Q323" s="251"/>
      <c r="R323" s="251"/>
      <c r="S323" s="251"/>
      <c r="T323" s="252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3" t="s">
        <v>163</v>
      </c>
      <c r="AU323" s="253" t="s">
        <v>83</v>
      </c>
      <c r="AV323" s="14" t="s">
        <v>83</v>
      </c>
      <c r="AW323" s="14" t="s">
        <v>30</v>
      </c>
      <c r="AX323" s="14" t="s">
        <v>73</v>
      </c>
      <c r="AY323" s="253" t="s">
        <v>155</v>
      </c>
    </row>
    <row r="324" s="14" customFormat="1">
      <c r="A324" s="14"/>
      <c r="B324" s="243"/>
      <c r="C324" s="244"/>
      <c r="D324" s="234" t="s">
        <v>163</v>
      </c>
      <c r="E324" s="245" t="s">
        <v>1</v>
      </c>
      <c r="F324" s="246" t="s">
        <v>298</v>
      </c>
      <c r="G324" s="244"/>
      <c r="H324" s="247">
        <v>-4.5</v>
      </c>
      <c r="I324" s="248"/>
      <c r="J324" s="244"/>
      <c r="K324" s="244"/>
      <c r="L324" s="249"/>
      <c r="M324" s="250"/>
      <c r="N324" s="251"/>
      <c r="O324" s="251"/>
      <c r="P324" s="251"/>
      <c r="Q324" s="251"/>
      <c r="R324" s="251"/>
      <c r="S324" s="251"/>
      <c r="T324" s="252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3" t="s">
        <v>163</v>
      </c>
      <c r="AU324" s="253" t="s">
        <v>83</v>
      </c>
      <c r="AV324" s="14" t="s">
        <v>83</v>
      </c>
      <c r="AW324" s="14" t="s">
        <v>30</v>
      </c>
      <c r="AX324" s="14" t="s">
        <v>73</v>
      </c>
      <c r="AY324" s="253" t="s">
        <v>155</v>
      </c>
    </row>
    <row r="325" s="14" customFormat="1">
      <c r="A325" s="14"/>
      <c r="B325" s="243"/>
      <c r="C325" s="244"/>
      <c r="D325" s="234" t="s">
        <v>163</v>
      </c>
      <c r="E325" s="245" t="s">
        <v>1</v>
      </c>
      <c r="F325" s="246" t="s">
        <v>299</v>
      </c>
      <c r="G325" s="244"/>
      <c r="H325" s="247">
        <v>32.799999999999997</v>
      </c>
      <c r="I325" s="248"/>
      <c r="J325" s="244"/>
      <c r="K325" s="244"/>
      <c r="L325" s="249"/>
      <c r="M325" s="250"/>
      <c r="N325" s="251"/>
      <c r="O325" s="251"/>
      <c r="P325" s="251"/>
      <c r="Q325" s="251"/>
      <c r="R325" s="251"/>
      <c r="S325" s="251"/>
      <c r="T325" s="252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3" t="s">
        <v>163</v>
      </c>
      <c r="AU325" s="253" t="s">
        <v>83</v>
      </c>
      <c r="AV325" s="14" t="s">
        <v>83</v>
      </c>
      <c r="AW325" s="14" t="s">
        <v>30</v>
      </c>
      <c r="AX325" s="14" t="s">
        <v>73</v>
      </c>
      <c r="AY325" s="253" t="s">
        <v>155</v>
      </c>
    </row>
    <row r="326" s="14" customFormat="1">
      <c r="A326" s="14"/>
      <c r="B326" s="243"/>
      <c r="C326" s="244"/>
      <c r="D326" s="234" t="s">
        <v>163</v>
      </c>
      <c r="E326" s="245" t="s">
        <v>1</v>
      </c>
      <c r="F326" s="246" t="s">
        <v>300</v>
      </c>
      <c r="G326" s="244"/>
      <c r="H326" s="247">
        <v>-6</v>
      </c>
      <c r="I326" s="248"/>
      <c r="J326" s="244"/>
      <c r="K326" s="244"/>
      <c r="L326" s="249"/>
      <c r="M326" s="250"/>
      <c r="N326" s="251"/>
      <c r="O326" s="251"/>
      <c r="P326" s="251"/>
      <c r="Q326" s="251"/>
      <c r="R326" s="251"/>
      <c r="S326" s="251"/>
      <c r="T326" s="252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3" t="s">
        <v>163</v>
      </c>
      <c r="AU326" s="253" t="s">
        <v>83</v>
      </c>
      <c r="AV326" s="14" t="s">
        <v>83</v>
      </c>
      <c r="AW326" s="14" t="s">
        <v>30</v>
      </c>
      <c r="AX326" s="14" t="s">
        <v>73</v>
      </c>
      <c r="AY326" s="253" t="s">
        <v>155</v>
      </c>
    </row>
    <row r="327" s="14" customFormat="1">
      <c r="A327" s="14"/>
      <c r="B327" s="243"/>
      <c r="C327" s="244"/>
      <c r="D327" s="234" t="s">
        <v>163</v>
      </c>
      <c r="E327" s="245" t="s">
        <v>1</v>
      </c>
      <c r="F327" s="246" t="s">
        <v>301</v>
      </c>
      <c r="G327" s="244"/>
      <c r="H327" s="247">
        <v>5.5</v>
      </c>
      <c r="I327" s="248"/>
      <c r="J327" s="244"/>
      <c r="K327" s="244"/>
      <c r="L327" s="249"/>
      <c r="M327" s="250"/>
      <c r="N327" s="251"/>
      <c r="O327" s="251"/>
      <c r="P327" s="251"/>
      <c r="Q327" s="251"/>
      <c r="R327" s="251"/>
      <c r="S327" s="251"/>
      <c r="T327" s="252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3" t="s">
        <v>163</v>
      </c>
      <c r="AU327" s="253" t="s">
        <v>83</v>
      </c>
      <c r="AV327" s="14" t="s">
        <v>83</v>
      </c>
      <c r="AW327" s="14" t="s">
        <v>30</v>
      </c>
      <c r="AX327" s="14" t="s">
        <v>73</v>
      </c>
      <c r="AY327" s="253" t="s">
        <v>155</v>
      </c>
    </row>
    <row r="328" s="16" customFormat="1">
      <c r="A328" s="16"/>
      <c r="B328" s="279"/>
      <c r="C328" s="280"/>
      <c r="D328" s="234" t="s">
        <v>163</v>
      </c>
      <c r="E328" s="281" t="s">
        <v>1</v>
      </c>
      <c r="F328" s="282" t="s">
        <v>302</v>
      </c>
      <c r="G328" s="280"/>
      <c r="H328" s="283">
        <v>392.19</v>
      </c>
      <c r="I328" s="284"/>
      <c r="J328" s="280"/>
      <c r="K328" s="280"/>
      <c r="L328" s="285"/>
      <c r="M328" s="286"/>
      <c r="N328" s="287"/>
      <c r="O328" s="287"/>
      <c r="P328" s="287"/>
      <c r="Q328" s="287"/>
      <c r="R328" s="287"/>
      <c r="S328" s="287"/>
      <c r="T328" s="288"/>
      <c r="U328" s="16"/>
      <c r="V328" s="16"/>
      <c r="W328" s="16"/>
      <c r="X328" s="16"/>
      <c r="Y328" s="16"/>
      <c r="Z328" s="16"/>
      <c r="AA328" s="16"/>
      <c r="AB328" s="16"/>
      <c r="AC328" s="16"/>
      <c r="AD328" s="16"/>
      <c r="AE328" s="16"/>
      <c r="AT328" s="289" t="s">
        <v>163</v>
      </c>
      <c r="AU328" s="289" t="s">
        <v>83</v>
      </c>
      <c r="AV328" s="16" t="s">
        <v>169</v>
      </c>
      <c r="AW328" s="16" t="s">
        <v>30</v>
      </c>
      <c r="AX328" s="16" t="s">
        <v>73</v>
      </c>
      <c r="AY328" s="289" t="s">
        <v>155</v>
      </c>
    </row>
    <row r="329" s="13" customFormat="1">
      <c r="A329" s="13"/>
      <c r="B329" s="232"/>
      <c r="C329" s="233"/>
      <c r="D329" s="234" t="s">
        <v>163</v>
      </c>
      <c r="E329" s="235" t="s">
        <v>1</v>
      </c>
      <c r="F329" s="236" t="s">
        <v>303</v>
      </c>
      <c r="G329" s="233"/>
      <c r="H329" s="235" t="s">
        <v>1</v>
      </c>
      <c r="I329" s="237"/>
      <c r="J329" s="233"/>
      <c r="K329" s="233"/>
      <c r="L329" s="238"/>
      <c r="M329" s="239"/>
      <c r="N329" s="240"/>
      <c r="O329" s="240"/>
      <c r="P329" s="240"/>
      <c r="Q329" s="240"/>
      <c r="R329" s="240"/>
      <c r="S329" s="240"/>
      <c r="T329" s="241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2" t="s">
        <v>163</v>
      </c>
      <c r="AU329" s="242" t="s">
        <v>83</v>
      </c>
      <c r="AV329" s="13" t="s">
        <v>81</v>
      </c>
      <c r="AW329" s="13" t="s">
        <v>30</v>
      </c>
      <c r="AX329" s="13" t="s">
        <v>73</v>
      </c>
      <c r="AY329" s="242" t="s">
        <v>155</v>
      </c>
    </row>
    <row r="330" s="14" customFormat="1">
      <c r="A330" s="14"/>
      <c r="B330" s="243"/>
      <c r="C330" s="244"/>
      <c r="D330" s="234" t="s">
        <v>163</v>
      </c>
      <c r="E330" s="245" t="s">
        <v>1</v>
      </c>
      <c r="F330" s="246" t="s">
        <v>304</v>
      </c>
      <c r="G330" s="244"/>
      <c r="H330" s="247">
        <v>228.59999999999999</v>
      </c>
      <c r="I330" s="248"/>
      <c r="J330" s="244"/>
      <c r="K330" s="244"/>
      <c r="L330" s="249"/>
      <c r="M330" s="250"/>
      <c r="N330" s="251"/>
      <c r="O330" s="251"/>
      <c r="P330" s="251"/>
      <c r="Q330" s="251"/>
      <c r="R330" s="251"/>
      <c r="S330" s="251"/>
      <c r="T330" s="252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3" t="s">
        <v>163</v>
      </c>
      <c r="AU330" s="253" t="s">
        <v>83</v>
      </c>
      <c r="AV330" s="14" t="s">
        <v>83</v>
      </c>
      <c r="AW330" s="14" t="s">
        <v>30</v>
      </c>
      <c r="AX330" s="14" t="s">
        <v>73</v>
      </c>
      <c r="AY330" s="253" t="s">
        <v>155</v>
      </c>
    </row>
    <row r="331" s="14" customFormat="1">
      <c r="A331" s="14"/>
      <c r="B331" s="243"/>
      <c r="C331" s="244"/>
      <c r="D331" s="234" t="s">
        <v>163</v>
      </c>
      <c r="E331" s="245" t="s">
        <v>1</v>
      </c>
      <c r="F331" s="246" t="s">
        <v>305</v>
      </c>
      <c r="G331" s="244"/>
      <c r="H331" s="247">
        <v>-126.14</v>
      </c>
      <c r="I331" s="248"/>
      <c r="J331" s="244"/>
      <c r="K331" s="244"/>
      <c r="L331" s="249"/>
      <c r="M331" s="250"/>
      <c r="N331" s="251"/>
      <c r="O331" s="251"/>
      <c r="P331" s="251"/>
      <c r="Q331" s="251"/>
      <c r="R331" s="251"/>
      <c r="S331" s="251"/>
      <c r="T331" s="252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3" t="s">
        <v>163</v>
      </c>
      <c r="AU331" s="253" t="s">
        <v>83</v>
      </c>
      <c r="AV331" s="14" t="s">
        <v>83</v>
      </c>
      <c r="AW331" s="14" t="s">
        <v>30</v>
      </c>
      <c r="AX331" s="14" t="s">
        <v>73</v>
      </c>
      <c r="AY331" s="253" t="s">
        <v>155</v>
      </c>
    </row>
    <row r="332" s="14" customFormat="1">
      <c r="A332" s="14"/>
      <c r="B332" s="243"/>
      <c r="C332" s="244"/>
      <c r="D332" s="234" t="s">
        <v>163</v>
      </c>
      <c r="E332" s="245" t="s">
        <v>1</v>
      </c>
      <c r="F332" s="246" t="s">
        <v>306</v>
      </c>
      <c r="G332" s="244"/>
      <c r="H332" s="247">
        <v>87.480000000000004</v>
      </c>
      <c r="I332" s="248"/>
      <c r="J332" s="244"/>
      <c r="K332" s="244"/>
      <c r="L332" s="249"/>
      <c r="M332" s="250"/>
      <c r="N332" s="251"/>
      <c r="O332" s="251"/>
      <c r="P332" s="251"/>
      <c r="Q332" s="251"/>
      <c r="R332" s="251"/>
      <c r="S332" s="251"/>
      <c r="T332" s="252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3" t="s">
        <v>163</v>
      </c>
      <c r="AU332" s="253" t="s">
        <v>83</v>
      </c>
      <c r="AV332" s="14" t="s">
        <v>83</v>
      </c>
      <c r="AW332" s="14" t="s">
        <v>30</v>
      </c>
      <c r="AX332" s="14" t="s">
        <v>73</v>
      </c>
      <c r="AY332" s="253" t="s">
        <v>155</v>
      </c>
    </row>
    <row r="333" s="14" customFormat="1">
      <c r="A333" s="14"/>
      <c r="B333" s="243"/>
      <c r="C333" s="244"/>
      <c r="D333" s="234" t="s">
        <v>163</v>
      </c>
      <c r="E333" s="245" t="s">
        <v>1</v>
      </c>
      <c r="F333" s="246" t="s">
        <v>307</v>
      </c>
      <c r="G333" s="244"/>
      <c r="H333" s="247">
        <v>40.18</v>
      </c>
      <c r="I333" s="248"/>
      <c r="J333" s="244"/>
      <c r="K333" s="244"/>
      <c r="L333" s="249"/>
      <c r="M333" s="250"/>
      <c r="N333" s="251"/>
      <c r="O333" s="251"/>
      <c r="P333" s="251"/>
      <c r="Q333" s="251"/>
      <c r="R333" s="251"/>
      <c r="S333" s="251"/>
      <c r="T333" s="252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3" t="s">
        <v>163</v>
      </c>
      <c r="AU333" s="253" t="s">
        <v>83</v>
      </c>
      <c r="AV333" s="14" t="s">
        <v>83</v>
      </c>
      <c r="AW333" s="14" t="s">
        <v>30</v>
      </c>
      <c r="AX333" s="14" t="s">
        <v>73</v>
      </c>
      <c r="AY333" s="253" t="s">
        <v>155</v>
      </c>
    </row>
    <row r="334" s="14" customFormat="1">
      <c r="A334" s="14"/>
      <c r="B334" s="243"/>
      <c r="C334" s="244"/>
      <c r="D334" s="234" t="s">
        <v>163</v>
      </c>
      <c r="E334" s="245" t="s">
        <v>1</v>
      </c>
      <c r="F334" s="246" t="s">
        <v>308</v>
      </c>
      <c r="G334" s="244"/>
      <c r="H334" s="247">
        <v>-42.719999999999999</v>
      </c>
      <c r="I334" s="248"/>
      <c r="J334" s="244"/>
      <c r="K334" s="244"/>
      <c r="L334" s="249"/>
      <c r="M334" s="250"/>
      <c r="N334" s="251"/>
      <c r="O334" s="251"/>
      <c r="P334" s="251"/>
      <c r="Q334" s="251"/>
      <c r="R334" s="251"/>
      <c r="S334" s="251"/>
      <c r="T334" s="252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3" t="s">
        <v>163</v>
      </c>
      <c r="AU334" s="253" t="s">
        <v>83</v>
      </c>
      <c r="AV334" s="14" t="s">
        <v>83</v>
      </c>
      <c r="AW334" s="14" t="s">
        <v>30</v>
      </c>
      <c r="AX334" s="14" t="s">
        <v>73</v>
      </c>
      <c r="AY334" s="253" t="s">
        <v>155</v>
      </c>
    </row>
    <row r="335" s="14" customFormat="1">
      <c r="A335" s="14"/>
      <c r="B335" s="243"/>
      <c r="C335" s="244"/>
      <c r="D335" s="234" t="s">
        <v>163</v>
      </c>
      <c r="E335" s="245" t="s">
        <v>1</v>
      </c>
      <c r="F335" s="246" t="s">
        <v>309</v>
      </c>
      <c r="G335" s="244"/>
      <c r="H335" s="247">
        <v>-1.8</v>
      </c>
      <c r="I335" s="248"/>
      <c r="J335" s="244"/>
      <c r="K335" s="244"/>
      <c r="L335" s="249"/>
      <c r="M335" s="250"/>
      <c r="N335" s="251"/>
      <c r="O335" s="251"/>
      <c r="P335" s="251"/>
      <c r="Q335" s="251"/>
      <c r="R335" s="251"/>
      <c r="S335" s="251"/>
      <c r="T335" s="252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3" t="s">
        <v>163</v>
      </c>
      <c r="AU335" s="253" t="s">
        <v>83</v>
      </c>
      <c r="AV335" s="14" t="s">
        <v>83</v>
      </c>
      <c r="AW335" s="14" t="s">
        <v>30</v>
      </c>
      <c r="AX335" s="14" t="s">
        <v>73</v>
      </c>
      <c r="AY335" s="253" t="s">
        <v>155</v>
      </c>
    </row>
    <row r="336" s="14" customFormat="1">
      <c r="A336" s="14"/>
      <c r="B336" s="243"/>
      <c r="C336" s="244"/>
      <c r="D336" s="234" t="s">
        <v>163</v>
      </c>
      <c r="E336" s="245" t="s">
        <v>1</v>
      </c>
      <c r="F336" s="246" t="s">
        <v>310</v>
      </c>
      <c r="G336" s="244"/>
      <c r="H336" s="247">
        <v>140.94</v>
      </c>
      <c r="I336" s="248"/>
      <c r="J336" s="244"/>
      <c r="K336" s="244"/>
      <c r="L336" s="249"/>
      <c r="M336" s="250"/>
      <c r="N336" s="251"/>
      <c r="O336" s="251"/>
      <c r="P336" s="251"/>
      <c r="Q336" s="251"/>
      <c r="R336" s="251"/>
      <c r="S336" s="251"/>
      <c r="T336" s="252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3" t="s">
        <v>163</v>
      </c>
      <c r="AU336" s="253" t="s">
        <v>83</v>
      </c>
      <c r="AV336" s="14" t="s">
        <v>83</v>
      </c>
      <c r="AW336" s="14" t="s">
        <v>30</v>
      </c>
      <c r="AX336" s="14" t="s">
        <v>73</v>
      </c>
      <c r="AY336" s="253" t="s">
        <v>155</v>
      </c>
    </row>
    <row r="337" s="16" customFormat="1">
      <c r="A337" s="16"/>
      <c r="B337" s="279"/>
      <c r="C337" s="280"/>
      <c r="D337" s="234" t="s">
        <v>163</v>
      </c>
      <c r="E337" s="281" t="s">
        <v>1</v>
      </c>
      <c r="F337" s="282" t="s">
        <v>302</v>
      </c>
      <c r="G337" s="280"/>
      <c r="H337" s="283">
        <v>326.54000000000002</v>
      </c>
      <c r="I337" s="284"/>
      <c r="J337" s="280"/>
      <c r="K337" s="280"/>
      <c r="L337" s="285"/>
      <c r="M337" s="286"/>
      <c r="N337" s="287"/>
      <c r="O337" s="287"/>
      <c r="P337" s="287"/>
      <c r="Q337" s="287"/>
      <c r="R337" s="287"/>
      <c r="S337" s="287"/>
      <c r="T337" s="288"/>
      <c r="U337" s="16"/>
      <c r="V337" s="16"/>
      <c r="W337" s="16"/>
      <c r="X337" s="16"/>
      <c r="Y337" s="16"/>
      <c r="Z337" s="16"/>
      <c r="AA337" s="16"/>
      <c r="AB337" s="16"/>
      <c r="AC337" s="16"/>
      <c r="AD337" s="16"/>
      <c r="AE337" s="16"/>
      <c r="AT337" s="289" t="s">
        <v>163</v>
      </c>
      <c r="AU337" s="289" t="s">
        <v>83</v>
      </c>
      <c r="AV337" s="16" t="s">
        <v>169</v>
      </c>
      <c r="AW337" s="16" t="s">
        <v>30</v>
      </c>
      <c r="AX337" s="16" t="s">
        <v>73</v>
      </c>
      <c r="AY337" s="289" t="s">
        <v>155</v>
      </c>
    </row>
    <row r="338" s="13" customFormat="1">
      <c r="A338" s="13"/>
      <c r="B338" s="232"/>
      <c r="C338" s="233"/>
      <c r="D338" s="234" t="s">
        <v>163</v>
      </c>
      <c r="E338" s="235" t="s">
        <v>1</v>
      </c>
      <c r="F338" s="236" t="s">
        <v>311</v>
      </c>
      <c r="G338" s="233"/>
      <c r="H338" s="235" t="s">
        <v>1</v>
      </c>
      <c r="I338" s="237"/>
      <c r="J338" s="233"/>
      <c r="K338" s="233"/>
      <c r="L338" s="238"/>
      <c r="M338" s="239"/>
      <c r="N338" s="240"/>
      <c r="O338" s="240"/>
      <c r="P338" s="240"/>
      <c r="Q338" s="240"/>
      <c r="R338" s="240"/>
      <c r="S338" s="240"/>
      <c r="T338" s="241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2" t="s">
        <v>163</v>
      </c>
      <c r="AU338" s="242" t="s">
        <v>83</v>
      </c>
      <c r="AV338" s="13" t="s">
        <v>81</v>
      </c>
      <c r="AW338" s="13" t="s">
        <v>30</v>
      </c>
      <c r="AX338" s="13" t="s">
        <v>73</v>
      </c>
      <c r="AY338" s="242" t="s">
        <v>155</v>
      </c>
    </row>
    <row r="339" s="14" customFormat="1">
      <c r="A339" s="14"/>
      <c r="B339" s="243"/>
      <c r="C339" s="244"/>
      <c r="D339" s="234" t="s">
        <v>163</v>
      </c>
      <c r="E339" s="245" t="s">
        <v>1</v>
      </c>
      <c r="F339" s="246" t="s">
        <v>312</v>
      </c>
      <c r="G339" s="244"/>
      <c r="H339" s="247">
        <v>66.299999999999997</v>
      </c>
      <c r="I339" s="248"/>
      <c r="J339" s="244"/>
      <c r="K339" s="244"/>
      <c r="L339" s="249"/>
      <c r="M339" s="250"/>
      <c r="N339" s="251"/>
      <c r="O339" s="251"/>
      <c r="P339" s="251"/>
      <c r="Q339" s="251"/>
      <c r="R339" s="251"/>
      <c r="S339" s="251"/>
      <c r="T339" s="252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3" t="s">
        <v>163</v>
      </c>
      <c r="AU339" s="253" t="s">
        <v>83</v>
      </c>
      <c r="AV339" s="14" t="s">
        <v>83</v>
      </c>
      <c r="AW339" s="14" t="s">
        <v>30</v>
      </c>
      <c r="AX339" s="14" t="s">
        <v>73</v>
      </c>
      <c r="AY339" s="253" t="s">
        <v>155</v>
      </c>
    </row>
    <row r="340" s="14" customFormat="1">
      <c r="A340" s="14"/>
      <c r="B340" s="243"/>
      <c r="C340" s="244"/>
      <c r="D340" s="234" t="s">
        <v>163</v>
      </c>
      <c r="E340" s="245" t="s">
        <v>1</v>
      </c>
      <c r="F340" s="246" t="s">
        <v>313</v>
      </c>
      <c r="G340" s="244"/>
      <c r="H340" s="247">
        <v>54</v>
      </c>
      <c r="I340" s="248"/>
      <c r="J340" s="244"/>
      <c r="K340" s="244"/>
      <c r="L340" s="249"/>
      <c r="M340" s="250"/>
      <c r="N340" s="251"/>
      <c r="O340" s="251"/>
      <c r="P340" s="251"/>
      <c r="Q340" s="251"/>
      <c r="R340" s="251"/>
      <c r="S340" s="251"/>
      <c r="T340" s="252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3" t="s">
        <v>163</v>
      </c>
      <c r="AU340" s="253" t="s">
        <v>83</v>
      </c>
      <c r="AV340" s="14" t="s">
        <v>83</v>
      </c>
      <c r="AW340" s="14" t="s">
        <v>30</v>
      </c>
      <c r="AX340" s="14" t="s">
        <v>73</v>
      </c>
      <c r="AY340" s="253" t="s">
        <v>155</v>
      </c>
    </row>
    <row r="341" s="14" customFormat="1">
      <c r="A341" s="14"/>
      <c r="B341" s="243"/>
      <c r="C341" s="244"/>
      <c r="D341" s="234" t="s">
        <v>163</v>
      </c>
      <c r="E341" s="245" t="s">
        <v>1</v>
      </c>
      <c r="F341" s="246" t="s">
        <v>314</v>
      </c>
      <c r="G341" s="244"/>
      <c r="H341" s="247">
        <v>-6.75</v>
      </c>
      <c r="I341" s="248"/>
      <c r="J341" s="244"/>
      <c r="K341" s="244"/>
      <c r="L341" s="249"/>
      <c r="M341" s="250"/>
      <c r="N341" s="251"/>
      <c r="O341" s="251"/>
      <c r="P341" s="251"/>
      <c r="Q341" s="251"/>
      <c r="R341" s="251"/>
      <c r="S341" s="251"/>
      <c r="T341" s="252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3" t="s">
        <v>163</v>
      </c>
      <c r="AU341" s="253" t="s">
        <v>83</v>
      </c>
      <c r="AV341" s="14" t="s">
        <v>83</v>
      </c>
      <c r="AW341" s="14" t="s">
        <v>30</v>
      </c>
      <c r="AX341" s="14" t="s">
        <v>73</v>
      </c>
      <c r="AY341" s="253" t="s">
        <v>155</v>
      </c>
    </row>
    <row r="342" s="14" customFormat="1">
      <c r="A342" s="14"/>
      <c r="B342" s="243"/>
      <c r="C342" s="244"/>
      <c r="D342" s="234" t="s">
        <v>163</v>
      </c>
      <c r="E342" s="245" t="s">
        <v>1</v>
      </c>
      <c r="F342" s="246" t="s">
        <v>315</v>
      </c>
      <c r="G342" s="244"/>
      <c r="H342" s="247">
        <v>-1.8</v>
      </c>
      <c r="I342" s="248"/>
      <c r="J342" s="244"/>
      <c r="K342" s="244"/>
      <c r="L342" s="249"/>
      <c r="M342" s="250"/>
      <c r="N342" s="251"/>
      <c r="O342" s="251"/>
      <c r="P342" s="251"/>
      <c r="Q342" s="251"/>
      <c r="R342" s="251"/>
      <c r="S342" s="251"/>
      <c r="T342" s="252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3" t="s">
        <v>163</v>
      </c>
      <c r="AU342" s="253" t="s">
        <v>83</v>
      </c>
      <c r="AV342" s="14" t="s">
        <v>83</v>
      </c>
      <c r="AW342" s="14" t="s">
        <v>30</v>
      </c>
      <c r="AX342" s="14" t="s">
        <v>73</v>
      </c>
      <c r="AY342" s="253" t="s">
        <v>155</v>
      </c>
    </row>
    <row r="343" s="14" customFormat="1">
      <c r="A343" s="14"/>
      <c r="B343" s="243"/>
      <c r="C343" s="244"/>
      <c r="D343" s="234" t="s">
        <v>163</v>
      </c>
      <c r="E343" s="245" t="s">
        <v>1</v>
      </c>
      <c r="F343" s="246" t="s">
        <v>316</v>
      </c>
      <c r="G343" s="244"/>
      <c r="H343" s="247">
        <v>-3.375</v>
      </c>
      <c r="I343" s="248"/>
      <c r="J343" s="244"/>
      <c r="K343" s="244"/>
      <c r="L343" s="249"/>
      <c r="M343" s="250"/>
      <c r="N343" s="251"/>
      <c r="O343" s="251"/>
      <c r="P343" s="251"/>
      <c r="Q343" s="251"/>
      <c r="R343" s="251"/>
      <c r="S343" s="251"/>
      <c r="T343" s="252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3" t="s">
        <v>163</v>
      </c>
      <c r="AU343" s="253" t="s">
        <v>83</v>
      </c>
      <c r="AV343" s="14" t="s">
        <v>83</v>
      </c>
      <c r="AW343" s="14" t="s">
        <v>30</v>
      </c>
      <c r="AX343" s="14" t="s">
        <v>73</v>
      </c>
      <c r="AY343" s="253" t="s">
        <v>155</v>
      </c>
    </row>
    <row r="344" s="14" customFormat="1">
      <c r="A344" s="14"/>
      <c r="B344" s="243"/>
      <c r="C344" s="244"/>
      <c r="D344" s="234" t="s">
        <v>163</v>
      </c>
      <c r="E344" s="245" t="s">
        <v>1</v>
      </c>
      <c r="F344" s="246" t="s">
        <v>317</v>
      </c>
      <c r="G344" s="244"/>
      <c r="H344" s="247">
        <v>-1.0800000000000001</v>
      </c>
      <c r="I344" s="248"/>
      <c r="J344" s="244"/>
      <c r="K344" s="244"/>
      <c r="L344" s="249"/>
      <c r="M344" s="250"/>
      <c r="N344" s="251"/>
      <c r="O344" s="251"/>
      <c r="P344" s="251"/>
      <c r="Q344" s="251"/>
      <c r="R344" s="251"/>
      <c r="S344" s="251"/>
      <c r="T344" s="252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3" t="s">
        <v>163</v>
      </c>
      <c r="AU344" s="253" t="s">
        <v>83</v>
      </c>
      <c r="AV344" s="14" t="s">
        <v>83</v>
      </c>
      <c r="AW344" s="14" t="s">
        <v>30</v>
      </c>
      <c r="AX344" s="14" t="s">
        <v>73</v>
      </c>
      <c r="AY344" s="253" t="s">
        <v>155</v>
      </c>
    </row>
    <row r="345" s="14" customFormat="1">
      <c r="A345" s="14"/>
      <c r="B345" s="243"/>
      <c r="C345" s="244"/>
      <c r="D345" s="234" t="s">
        <v>163</v>
      </c>
      <c r="E345" s="245" t="s">
        <v>1</v>
      </c>
      <c r="F345" s="246" t="s">
        <v>318</v>
      </c>
      <c r="G345" s="244"/>
      <c r="H345" s="247">
        <v>-0.35999999999999999</v>
      </c>
      <c r="I345" s="248"/>
      <c r="J345" s="244"/>
      <c r="K345" s="244"/>
      <c r="L345" s="249"/>
      <c r="M345" s="250"/>
      <c r="N345" s="251"/>
      <c r="O345" s="251"/>
      <c r="P345" s="251"/>
      <c r="Q345" s="251"/>
      <c r="R345" s="251"/>
      <c r="S345" s="251"/>
      <c r="T345" s="252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3" t="s">
        <v>163</v>
      </c>
      <c r="AU345" s="253" t="s">
        <v>83</v>
      </c>
      <c r="AV345" s="14" t="s">
        <v>83</v>
      </c>
      <c r="AW345" s="14" t="s">
        <v>30</v>
      </c>
      <c r="AX345" s="14" t="s">
        <v>73</v>
      </c>
      <c r="AY345" s="253" t="s">
        <v>155</v>
      </c>
    </row>
    <row r="346" s="14" customFormat="1">
      <c r="A346" s="14"/>
      <c r="B346" s="243"/>
      <c r="C346" s="244"/>
      <c r="D346" s="234" t="s">
        <v>163</v>
      </c>
      <c r="E346" s="245" t="s">
        <v>1</v>
      </c>
      <c r="F346" s="246" t="s">
        <v>319</v>
      </c>
      <c r="G346" s="244"/>
      <c r="H346" s="247">
        <v>-3.6000000000000001</v>
      </c>
      <c r="I346" s="248"/>
      <c r="J346" s="244"/>
      <c r="K346" s="244"/>
      <c r="L346" s="249"/>
      <c r="M346" s="250"/>
      <c r="N346" s="251"/>
      <c r="O346" s="251"/>
      <c r="P346" s="251"/>
      <c r="Q346" s="251"/>
      <c r="R346" s="251"/>
      <c r="S346" s="251"/>
      <c r="T346" s="252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3" t="s">
        <v>163</v>
      </c>
      <c r="AU346" s="253" t="s">
        <v>83</v>
      </c>
      <c r="AV346" s="14" t="s">
        <v>83</v>
      </c>
      <c r="AW346" s="14" t="s">
        <v>30</v>
      </c>
      <c r="AX346" s="14" t="s">
        <v>73</v>
      </c>
      <c r="AY346" s="253" t="s">
        <v>155</v>
      </c>
    </row>
    <row r="347" s="16" customFormat="1">
      <c r="A347" s="16"/>
      <c r="B347" s="279"/>
      <c r="C347" s="280"/>
      <c r="D347" s="234" t="s">
        <v>163</v>
      </c>
      <c r="E347" s="281" t="s">
        <v>1</v>
      </c>
      <c r="F347" s="282" t="s">
        <v>302</v>
      </c>
      <c r="G347" s="280"/>
      <c r="H347" s="283">
        <v>103.33499999999999</v>
      </c>
      <c r="I347" s="284"/>
      <c r="J347" s="280"/>
      <c r="K347" s="280"/>
      <c r="L347" s="285"/>
      <c r="M347" s="286"/>
      <c r="N347" s="287"/>
      <c r="O347" s="287"/>
      <c r="P347" s="287"/>
      <c r="Q347" s="287"/>
      <c r="R347" s="287"/>
      <c r="S347" s="287"/>
      <c r="T347" s="288"/>
      <c r="U347" s="16"/>
      <c r="V347" s="16"/>
      <c r="W347" s="16"/>
      <c r="X347" s="16"/>
      <c r="Y347" s="16"/>
      <c r="Z347" s="16"/>
      <c r="AA347" s="16"/>
      <c r="AB347" s="16"/>
      <c r="AC347" s="16"/>
      <c r="AD347" s="16"/>
      <c r="AE347" s="16"/>
      <c r="AT347" s="289" t="s">
        <v>163</v>
      </c>
      <c r="AU347" s="289" t="s">
        <v>83</v>
      </c>
      <c r="AV347" s="16" t="s">
        <v>169</v>
      </c>
      <c r="AW347" s="16" t="s">
        <v>30</v>
      </c>
      <c r="AX347" s="16" t="s">
        <v>73</v>
      </c>
      <c r="AY347" s="289" t="s">
        <v>155</v>
      </c>
    </row>
    <row r="348" s="13" customFormat="1">
      <c r="A348" s="13"/>
      <c r="B348" s="232"/>
      <c r="C348" s="233"/>
      <c r="D348" s="234" t="s">
        <v>163</v>
      </c>
      <c r="E348" s="235" t="s">
        <v>1</v>
      </c>
      <c r="F348" s="236" t="s">
        <v>320</v>
      </c>
      <c r="G348" s="233"/>
      <c r="H348" s="235" t="s">
        <v>1</v>
      </c>
      <c r="I348" s="237"/>
      <c r="J348" s="233"/>
      <c r="K348" s="233"/>
      <c r="L348" s="238"/>
      <c r="M348" s="239"/>
      <c r="N348" s="240"/>
      <c r="O348" s="240"/>
      <c r="P348" s="240"/>
      <c r="Q348" s="240"/>
      <c r="R348" s="240"/>
      <c r="S348" s="240"/>
      <c r="T348" s="241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2" t="s">
        <v>163</v>
      </c>
      <c r="AU348" s="242" t="s">
        <v>83</v>
      </c>
      <c r="AV348" s="13" t="s">
        <v>81</v>
      </c>
      <c r="AW348" s="13" t="s">
        <v>30</v>
      </c>
      <c r="AX348" s="13" t="s">
        <v>73</v>
      </c>
      <c r="AY348" s="242" t="s">
        <v>155</v>
      </c>
    </row>
    <row r="349" s="13" customFormat="1">
      <c r="A349" s="13"/>
      <c r="B349" s="232"/>
      <c r="C349" s="233"/>
      <c r="D349" s="234" t="s">
        <v>163</v>
      </c>
      <c r="E349" s="235" t="s">
        <v>1</v>
      </c>
      <c r="F349" s="236" t="s">
        <v>321</v>
      </c>
      <c r="G349" s="233"/>
      <c r="H349" s="235" t="s">
        <v>1</v>
      </c>
      <c r="I349" s="237"/>
      <c r="J349" s="233"/>
      <c r="K349" s="233"/>
      <c r="L349" s="238"/>
      <c r="M349" s="239"/>
      <c r="N349" s="240"/>
      <c r="O349" s="240"/>
      <c r="P349" s="240"/>
      <c r="Q349" s="240"/>
      <c r="R349" s="240"/>
      <c r="S349" s="240"/>
      <c r="T349" s="241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2" t="s">
        <v>163</v>
      </c>
      <c r="AU349" s="242" t="s">
        <v>83</v>
      </c>
      <c r="AV349" s="13" t="s">
        <v>81</v>
      </c>
      <c r="AW349" s="13" t="s">
        <v>30</v>
      </c>
      <c r="AX349" s="13" t="s">
        <v>73</v>
      </c>
      <c r="AY349" s="242" t="s">
        <v>155</v>
      </c>
    </row>
    <row r="350" s="14" customFormat="1">
      <c r="A350" s="14"/>
      <c r="B350" s="243"/>
      <c r="C350" s="244"/>
      <c r="D350" s="234" t="s">
        <v>163</v>
      </c>
      <c r="E350" s="245" t="s">
        <v>1</v>
      </c>
      <c r="F350" s="246" t="s">
        <v>322</v>
      </c>
      <c r="G350" s="244"/>
      <c r="H350" s="247">
        <v>19</v>
      </c>
      <c r="I350" s="248"/>
      <c r="J350" s="244"/>
      <c r="K350" s="244"/>
      <c r="L350" s="249"/>
      <c r="M350" s="250"/>
      <c r="N350" s="251"/>
      <c r="O350" s="251"/>
      <c r="P350" s="251"/>
      <c r="Q350" s="251"/>
      <c r="R350" s="251"/>
      <c r="S350" s="251"/>
      <c r="T350" s="252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3" t="s">
        <v>163</v>
      </c>
      <c r="AU350" s="253" t="s">
        <v>83</v>
      </c>
      <c r="AV350" s="14" t="s">
        <v>83</v>
      </c>
      <c r="AW350" s="14" t="s">
        <v>30</v>
      </c>
      <c r="AX350" s="14" t="s">
        <v>73</v>
      </c>
      <c r="AY350" s="253" t="s">
        <v>155</v>
      </c>
    </row>
    <row r="351" s="14" customFormat="1">
      <c r="A351" s="14"/>
      <c r="B351" s="243"/>
      <c r="C351" s="244"/>
      <c r="D351" s="234" t="s">
        <v>163</v>
      </c>
      <c r="E351" s="245" t="s">
        <v>1</v>
      </c>
      <c r="F351" s="246" t="s">
        <v>323</v>
      </c>
      <c r="G351" s="244"/>
      <c r="H351" s="247">
        <v>87.780000000000001</v>
      </c>
      <c r="I351" s="248"/>
      <c r="J351" s="244"/>
      <c r="K351" s="244"/>
      <c r="L351" s="249"/>
      <c r="M351" s="250"/>
      <c r="N351" s="251"/>
      <c r="O351" s="251"/>
      <c r="P351" s="251"/>
      <c r="Q351" s="251"/>
      <c r="R351" s="251"/>
      <c r="S351" s="251"/>
      <c r="T351" s="252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3" t="s">
        <v>163</v>
      </c>
      <c r="AU351" s="253" t="s">
        <v>83</v>
      </c>
      <c r="AV351" s="14" t="s">
        <v>83</v>
      </c>
      <c r="AW351" s="14" t="s">
        <v>30</v>
      </c>
      <c r="AX351" s="14" t="s">
        <v>73</v>
      </c>
      <c r="AY351" s="253" t="s">
        <v>155</v>
      </c>
    </row>
    <row r="352" s="14" customFormat="1">
      <c r="A352" s="14"/>
      <c r="B352" s="243"/>
      <c r="C352" s="244"/>
      <c r="D352" s="234" t="s">
        <v>163</v>
      </c>
      <c r="E352" s="245" t="s">
        <v>1</v>
      </c>
      <c r="F352" s="246" t="s">
        <v>324</v>
      </c>
      <c r="G352" s="244"/>
      <c r="H352" s="247">
        <v>30.48</v>
      </c>
      <c r="I352" s="248"/>
      <c r="J352" s="244"/>
      <c r="K352" s="244"/>
      <c r="L352" s="249"/>
      <c r="M352" s="250"/>
      <c r="N352" s="251"/>
      <c r="O352" s="251"/>
      <c r="P352" s="251"/>
      <c r="Q352" s="251"/>
      <c r="R352" s="251"/>
      <c r="S352" s="251"/>
      <c r="T352" s="252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3" t="s">
        <v>163</v>
      </c>
      <c r="AU352" s="253" t="s">
        <v>83</v>
      </c>
      <c r="AV352" s="14" t="s">
        <v>83</v>
      </c>
      <c r="AW352" s="14" t="s">
        <v>30</v>
      </c>
      <c r="AX352" s="14" t="s">
        <v>73</v>
      </c>
      <c r="AY352" s="253" t="s">
        <v>155</v>
      </c>
    </row>
    <row r="353" s="13" customFormat="1">
      <c r="A353" s="13"/>
      <c r="B353" s="232"/>
      <c r="C353" s="233"/>
      <c r="D353" s="234" t="s">
        <v>163</v>
      </c>
      <c r="E353" s="235" t="s">
        <v>1</v>
      </c>
      <c r="F353" s="236" t="s">
        <v>325</v>
      </c>
      <c r="G353" s="233"/>
      <c r="H353" s="235" t="s">
        <v>1</v>
      </c>
      <c r="I353" s="237"/>
      <c r="J353" s="233"/>
      <c r="K353" s="233"/>
      <c r="L353" s="238"/>
      <c r="M353" s="239"/>
      <c r="N353" s="240"/>
      <c r="O353" s="240"/>
      <c r="P353" s="240"/>
      <c r="Q353" s="240"/>
      <c r="R353" s="240"/>
      <c r="S353" s="240"/>
      <c r="T353" s="241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2" t="s">
        <v>163</v>
      </c>
      <c r="AU353" s="242" t="s">
        <v>83</v>
      </c>
      <c r="AV353" s="13" t="s">
        <v>81</v>
      </c>
      <c r="AW353" s="13" t="s">
        <v>30</v>
      </c>
      <c r="AX353" s="13" t="s">
        <v>73</v>
      </c>
      <c r="AY353" s="242" t="s">
        <v>155</v>
      </c>
    </row>
    <row r="354" s="14" customFormat="1">
      <c r="A354" s="14"/>
      <c r="B354" s="243"/>
      <c r="C354" s="244"/>
      <c r="D354" s="234" t="s">
        <v>163</v>
      </c>
      <c r="E354" s="245" t="s">
        <v>1</v>
      </c>
      <c r="F354" s="246" t="s">
        <v>326</v>
      </c>
      <c r="G354" s="244"/>
      <c r="H354" s="247">
        <v>90.239999999999995</v>
      </c>
      <c r="I354" s="248"/>
      <c r="J354" s="244"/>
      <c r="K354" s="244"/>
      <c r="L354" s="249"/>
      <c r="M354" s="250"/>
      <c r="N354" s="251"/>
      <c r="O354" s="251"/>
      <c r="P354" s="251"/>
      <c r="Q354" s="251"/>
      <c r="R354" s="251"/>
      <c r="S354" s="251"/>
      <c r="T354" s="252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3" t="s">
        <v>163</v>
      </c>
      <c r="AU354" s="253" t="s">
        <v>83</v>
      </c>
      <c r="AV354" s="14" t="s">
        <v>83</v>
      </c>
      <c r="AW354" s="14" t="s">
        <v>30</v>
      </c>
      <c r="AX354" s="14" t="s">
        <v>73</v>
      </c>
      <c r="AY354" s="253" t="s">
        <v>155</v>
      </c>
    </row>
    <row r="355" s="14" customFormat="1">
      <c r="A355" s="14"/>
      <c r="B355" s="243"/>
      <c r="C355" s="244"/>
      <c r="D355" s="234" t="s">
        <v>163</v>
      </c>
      <c r="E355" s="245" t="s">
        <v>1</v>
      </c>
      <c r="F355" s="246" t="s">
        <v>327</v>
      </c>
      <c r="G355" s="244"/>
      <c r="H355" s="247">
        <v>-3.6000000000000001</v>
      </c>
      <c r="I355" s="248"/>
      <c r="J355" s="244"/>
      <c r="K355" s="244"/>
      <c r="L355" s="249"/>
      <c r="M355" s="250"/>
      <c r="N355" s="251"/>
      <c r="O355" s="251"/>
      <c r="P355" s="251"/>
      <c r="Q355" s="251"/>
      <c r="R355" s="251"/>
      <c r="S355" s="251"/>
      <c r="T355" s="252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3" t="s">
        <v>163</v>
      </c>
      <c r="AU355" s="253" t="s">
        <v>83</v>
      </c>
      <c r="AV355" s="14" t="s">
        <v>83</v>
      </c>
      <c r="AW355" s="14" t="s">
        <v>30</v>
      </c>
      <c r="AX355" s="14" t="s">
        <v>73</v>
      </c>
      <c r="AY355" s="253" t="s">
        <v>155</v>
      </c>
    </row>
    <row r="356" s="13" customFormat="1">
      <c r="A356" s="13"/>
      <c r="B356" s="232"/>
      <c r="C356" s="233"/>
      <c r="D356" s="234" t="s">
        <v>163</v>
      </c>
      <c r="E356" s="235" t="s">
        <v>1</v>
      </c>
      <c r="F356" s="236" t="s">
        <v>328</v>
      </c>
      <c r="G356" s="233"/>
      <c r="H356" s="235" t="s">
        <v>1</v>
      </c>
      <c r="I356" s="237"/>
      <c r="J356" s="233"/>
      <c r="K356" s="233"/>
      <c r="L356" s="238"/>
      <c r="M356" s="239"/>
      <c r="N356" s="240"/>
      <c r="O356" s="240"/>
      <c r="P356" s="240"/>
      <c r="Q356" s="240"/>
      <c r="R356" s="240"/>
      <c r="S356" s="240"/>
      <c r="T356" s="241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2" t="s">
        <v>163</v>
      </c>
      <c r="AU356" s="242" t="s">
        <v>83</v>
      </c>
      <c r="AV356" s="13" t="s">
        <v>81</v>
      </c>
      <c r="AW356" s="13" t="s">
        <v>30</v>
      </c>
      <c r="AX356" s="13" t="s">
        <v>73</v>
      </c>
      <c r="AY356" s="242" t="s">
        <v>155</v>
      </c>
    </row>
    <row r="357" s="14" customFormat="1">
      <c r="A357" s="14"/>
      <c r="B357" s="243"/>
      <c r="C357" s="244"/>
      <c r="D357" s="234" t="s">
        <v>163</v>
      </c>
      <c r="E357" s="245" t="s">
        <v>1</v>
      </c>
      <c r="F357" s="246" t="s">
        <v>329</v>
      </c>
      <c r="G357" s="244"/>
      <c r="H357" s="247">
        <v>1063.1400000000001</v>
      </c>
      <c r="I357" s="248"/>
      <c r="J357" s="244"/>
      <c r="K357" s="244"/>
      <c r="L357" s="249"/>
      <c r="M357" s="250"/>
      <c r="N357" s="251"/>
      <c r="O357" s="251"/>
      <c r="P357" s="251"/>
      <c r="Q357" s="251"/>
      <c r="R357" s="251"/>
      <c r="S357" s="251"/>
      <c r="T357" s="252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3" t="s">
        <v>163</v>
      </c>
      <c r="AU357" s="253" t="s">
        <v>83</v>
      </c>
      <c r="AV357" s="14" t="s">
        <v>83</v>
      </c>
      <c r="AW357" s="14" t="s">
        <v>30</v>
      </c>
      <c r="AX357" s="14" t="s">
        <v>73</v>
      </c>
      <c r="AY357" s="253" t="s">
        <v>155</v>
      </c>
    </row>
    <row r="358" s="14" customFormat="1">
      <c r="A358" s="14"/>
      <c r="B358" s="243"/>
      <c r="C358" s="244"/>
      <c r="D358" s="234" t="s">
        <v>163</v>
      </c>
      <c r="E358" s="245" t="s">
        <v>1</v>
      </c>
      <c r="F358" s="246" t="s">
        <v>330</v>
      </c>
      <c r="G358" s="244"/>
      <c r="H358" s="247">
        <v>-22.68</v>
      </c>
      <c r="I358" s="248"/>
      <c r="J358" s="244"/>
      <c r="K358" s="244"/>
      <c r="L358" s="249"/>
      <c r="M358" s="250"/>
      <c r="N358" s="251"/>
      <c r="O358" s="251"/>
      <c r="P358" s="251"/>
      <c r="Q358" s="251"/>
      <c r="R358" s="251"/>
      <c r="S358" s="251"/>
      <c r="T358" s="252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3" t="s">
        <v>163</v>
      </c>
      <c r="AU358" s="253" t="s">
        <v>83</v>
      </c>
      <c r="AV358" s="14" t="s">
        <v>83</v>
      </c>
      <c r="AW358" s="14" t="s">
        <v>30</v>
      </c>
      <c r="AX358" s="14" t="s">
        <v>73</v>
      </c>
      <c r="AY358" s="253" t="s">
        <v>155</v>
      </c>
    </row>
    <row r="359" s="14" customFormat="1">
      <c r="A359" s="14"/>
      <c r="B359" s="243"/>
      <c r="C359" s="244"/>
      <c r="D359" s="234" t="s">
        <v>163</v>
      </c>
      <c r="E359" s="245" t="s">
        <v>1</v>
      </c>
      <c r="F359" s="246" t="s">
        <v>330</v>
      </c>
      <c r="G359" s="244"/>
      <c r="H359" s="247">
        <v>-22.68</v>
      </c>
      <c r="I359" s="248"/>
      <c r="J359" s="244"/>
      <c r="K359" s="244"/>
      <c r="L359" s="249"/>
      <c r="M359" s="250"/>
      <c r="N359" s="251"/>
      <c r="O359" s="251"/>
      <c r="P359" s="251"/>
      <c r="Q359" s="251"/>
      <c r="R359" s="251"/>
      <c r="S359" s="251"/>
      <c r="T359" s="252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3" t="s">
        <v>163</v>
      </c>
      <c r="AU359" s="253" t="s">
        <v>83</v>
      </c>
      <c r="AV359" s="14" t="s">
        <v>83</v>
      </c>
      <c r="AW359" s="14" t="s">
        <v>30</v>
      </c>
      <c r="AX359" s="14" t="s">
        <v>73</v>
      </c>
      <c r="AY359" s="253" t="s">
        <v>155</v>
      </c>
    </row>
    <row r="360" s="14" customFormat="1">
      <c r="A360" s="14"/>
      <c r="B360" s="243"/>
      <c r="C360" s="244"/>
      <c r="D360" s="234" t="s">
        <v>163</v>
      </c>
      <c r="E360" s="245" t="s">
        <v>1</v>
      </c>
      <c r="F360" s="246" t="s">
        <v>331</v>
      </c>
      <c r="G360" s="244"/>
      <c r="H360" s="247">
        <v>-7.5599999999999996</v>
      </c>
      <c r="I360" s="248"/>
      <c r="J360" s="244"/>
      <c r="K360" s="244"/>
      <c r="L360" s="249"/>
      <c r="M360" s="250"/>
      <c r="N360" s="251"/>
      <c r="O360" s="251"/>
      <c r="P360" s="251"/>
      <c r="Q360" s="251"/>
      <c r="R360" s="251"/>
      <c r="S360" s="251"/>
      <c r="T360" s="252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3" t="s">
        <v>163</v>
      </c>
      <c r="AU360" s="253" t="s">
        <v>83</v>
      </c>
      <c r="AV360" s="14" t="s">
        <v>83</v>
      </c>
      <c r="AW360" s="14" t="s">
        <v>30</v>
      </c>
      <c r="AX360" s="14" t="s">
        <v>73</v>
      </c>
      <c r="AY360" s="253" t="s">
        <v>155</v>
      </c>
    </row>
    <row r="361" s="14" customFormat="1">
      <c r="A361" s="14"/>
      <c r="B361" s="243"/>
      <c r="C361" s="244"/>
      <c r="D361" s="234" t="s">
        <v>163</v>
      </c>
      <c r="E361" s="245" t="s">
        <v>1</v>
      </c>
      <c r="F361" s="246" t="s">
        <v>331</v>
      </c>
      <c r="G361" s="244"/>
      <c r="H361" s="247">
        <v>-7.5599999999999996</v>
      </c>
      <c r="I361" s="248"/>
      <c r="J361" s="244"/>
      <c r="K361" s="244"/>
      <c r="L361" s="249"/>
      <c r="M361" s="250"/>
      <c r="N361" s="251"/>
      <c r="O361" s="251"/>
      <c r="P361" s="251"/>
      <c r="Q361" s="251"/>
      <c r="R361" s="251"/>
      <c r="S361" s="251"/>
      <c r="T361" s="252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3" t="s">
        <v>163</v>
      </c>
      <c r="AU361" s="253" t="s">
        <v>83</v>
      </c>
      <c r="AV361" s="14" t="s">
        <v>83</v>
      </c>
      <c r="AW361" s="14" t="s">
        <v>30</v>
      </c>
      <c r="AX361" s="14" t="s">
        <v>73</v>
      </c>
      <c r="AY361" s="253" t="s">
        <v>155</v>
      </c>
    </row>
    <row r="362" s="14" customFormat="1">
      <c r="A362" s="14"/>
      <c r="B362" s="243"/>
      <c r="C362" s="244"/>
      <c r="D362" s="234" t="s">
        <v>163</v>
      </c>
      <c r="E362" s="245" t="s">
        <v>1</v>
      </c>
      <c r="F362" s="246" t="s">
        <v>331</v>
      </c>
      <c r="G362" s="244"/>
      <c r="H362" s="247">
        <v>-7.5599999999999996</v>
      </c>
      <c r="I362" s="248"/>
      <c r="J362" s="244"/>
      <c r="K362" s="244"/>
      <c r="L362" s="249"/>
      <c r="M362" s="250"/>
      <c r="N362" s="251"/>
      <c r="O362" s="251"/>
      <c r="P362" s="251"/>
      <c r="Q362" s="251"/>
      <c r="R362" s="251"/>
      <c r="S362" s="251"/>
      <c r="T362" s="252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3" t="s">
        <v>163</v>
      </c>
      <c r="AU362" s="253" t="s">
        <v>83</v>
      </c>
      <c r="AV362" s="14" t="s">
        <v>83</v>
      </c>
      <c r="AW362" s="14" t="s">
        <v>30</v>
      </c>
      <c r="AX362" s="14" t="s">
        <v>73</v>
      </c>
      <c r="AY362" s="253" t="s">
        <v>155</v>
      </c>
    </row>
    <row r="363" s="14" customFormat="1">
      <c r="A363" s="14"/>
      <c r="B363" s="243"/>
      <c r="C363" s="244"/>
      <c r="D363" s="234" t="s">
        <v>163</v>
      </c>
      <c r="E363" s="245" t="s">
        <v>1</v>
      </c>
      <c r="F363" s="246" t="s">
        <v>332</v>
      </c>
      <c r="G363" s="244"/>
      <c r="H363" s="247">
        <v>-5.04</v>
      </c>
      <c r="I363" s="248"/>
      <c r="J363" s="244"/>
      <c r="K363" s="244"/>
      <c r="L363" s="249"/>
      <c r="M363" s="250"/>
      <c r="N363" s="251"/>
      <c r="O363" s="251"/>
      <c r="P363" s="251"/>
      <c r="Q363" s="251"/>
      <c r="R363" s="251"/>
      <c r="S363" s="251"/>
      <c r="T363" s="252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3" t="s">
        <v>163</v>
      </c>
      <c r="AU363" s="253" t="s">
        <v>83</v>
      </c>
      <c r="AV363" s="14" t="s">
        <v>83</v>
      </c>
      <c r="AW363" s="14" t="s">
        <v>30</v>
      </c>
      <c r="AX363" s="14" t="s">
        <v>73</v>
      </c>
      <c r="AY363" s="253" t="s">
        <v>155</v>
      </c>
    </row>
    <row r="364" s="14" customFormat="1">
      <c r="A364" s="14"/>
      <c r="B364" s="243"/>
      <c r="C364" s="244"/>
      <c r="D364" s="234" t="s">
        <v>163</v>
      </c>
      <c r="E364" s="245" t="s">
        <v>1</v>
      </c>
      <c r="F364" s="246" t="s">
        <v>333</v>
      </c>
      <c r="G364" s="244"/>
      <c r="H364" s="247">
        <v>-4.6500000000000004</v>
      </c>
      <c r="I364" s="248"/>
      <c r="J364" s="244"/>
      <c r="K364" s="244"/>
      <c r="L364" s="249"/>
      <c r="M364" s="250"/>
      <c r="N364" s="251"/>
      <c r="O364" s="251"/>
      <c r="P364" s="251"/>
      <c r="Q364" s="251"/>
      <c r="R364" s="251"/>
      <c r="S364" s="251"/>
      <c r="T364" s="252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3" t="s">
        <v>163</v>
      </c>
      <c r="AU364" s="253" t="s">
        <v>83</v>
      </c>
      <c r="AV364" s="14" t="s">
        <v>83</v>
      </c>
      <c r="AW364" s="14" t="s">
        <v>30</v>
      </c>
      <c r="AX364" s="14" t="s">
        <v>73</v>
      </c>
      <c r="AY364" s="253" t="s">
        <v>155</v>
      </c>
    </row>
    <row r="365" s="14" customFormat="1">
      <c r="A365" s="14"/>
      <c r="B365" s="243"/>
      <c r="C365" s="244"/>
      <c r="D365" s="234" t="s">
        <v>163</v>
      </c>
      <c r="E365" s="245" t="s">
        <v>1</v>
      </c>
      <c r="F365" s="246" t="s">
        <v>327</v>
      </c>
      <c r="G365" s="244"/>
      <c r="H365" s="247">
        <v>-3.6000000000000001</v>
      </c>
      <c r="I365" s="248"/>
      <c r="J365" s="244"/>
      <c r="K365" s="244"/>
      <c r="L365" s="249"/>
      <c r="M365" s="250"/>
      <c r="N365" s="251"/>
      <c r="O365" s="251"/>
      <c r="P365" s="251"/>
      <c r="Q365" s="251"/>
      <c r="R365" s="251"/>
      <c r="S365" s="251"/>
      <c r="T365" s="252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3" t="s">
        <v>163</v>
      </c>
      <c r="AU365" s="253" t="s">
        <v>83</v>
      </c>
      <c r="AV365" s="14" t="s">
        <v>83</v>
      </c>
      <c r="AW365" s="14" t="s">
        <v>30</v>
      </c>
      <c r="AX365" s="14" t="s">
        <v>73</v>
      </c>
      <c r="AY365" s="253" t="s">
        <v>155</v>
      </c>
    </row>
    <row r="366" s="14" customFormat="1">
      <c r="A366" s="14"/>
      <c r="B366" s="243"/>
      <c r="C366" s="244"/>
      <c r="D366" s="234" t="s">
        <v>163</v>
      </c>
      <c r="E366" s="245" t="s">
        <v>1</v>
      </c>
      <c r="F366" s="246" t="s">
        <v>334</v>
      </c>
      <c r="G366" s="244"/>
      <c r="H366" s="247">
        <v>-7.2000000000000002</v>
      </c>
      <c r="I366" s="248"/>
      <c r="J366" s="244"/>
      <c r="K366" s="244"/>
      <c r="L366" s="249"/>
      <c r="M366" s="250"/>
      <c r="N366" s="251"/>
      <c r="O366" s="251"/>
      <c r="P366" s="251"/>
      <c r="Q366" s="251"/>
      <c r="R366" s="251"/>
      <c r="S366" s="251"/>
      <c r="T366" s="252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3" t="s">
        <v>163</v>
      </c>
      <c r="AU366" s="253" t="s">
        <v>83</v>
      </c>
      <c r="AV366" s="14" t="s">
        <v>83</v>
      </c>
      <c r="AW366" s="14" t="s">
        <v>30</v>
      </c>
      <c r="AX366" s="14" t="s">
        <v>73</v>
      </c>
      <c r="AY366" s="253" t="s">
        <v>155</v>
      </c>
    </row>
    <row r="367" s="14" customFormat="1">
      <c r="A367" s="14"/>
      <c r="B367" s="243"/>
      <c r="C367" s="244"/>
      <c r="D367" s="234" t="s">
        <v>163</v>
      </c>
      <c r="E367" s="245" t="s">
        <v>1</v>
      </c>
      <c r="F367" s="246" t="s">
        <v>331</v>
      </c>
      <c r="G367" s="244"/>
      <c r="H367" s="247">
        <v>-7.5599999999999996</v>
      </c>
      <c r="I367" s="248"/>
      <c r="J367" s="244"/>
      <c r="K367" s="244"/>
      <c r="L367" s="249"/>
      <c r="M367" s="250"/>
      <c r="N367" s="251"/>
      <c r="O367" s="251"/>
      <c r="P367" s="251"/>
      <c r="Q367" s="251"/>
      <c r="R367" s="251"/>
      <c r="S367" s="251"/>
      <c r="T367" s="252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3" t="s">
        <v>163</v>
      </c>
      <c r="AU367" s="253" t="s">
        <v>83</v>
      </c>
      <c r="AV367" s="14" t="s">
        <v>83</v>
      </c>
      <c r="AW367" s="14" t="s">
        <v>30</v>
      </c>
      <c r="AX367" s="14" t="s">
        <v>73</v>
      </c>
      <c r="AY367" s="253" t="s">
        <v>155</v>
      </c>
    </row>
    <row r="368" s="14" customFormat="1">
      <c r="A368" s="14"/>
      <c r="B368" s="243"/>
      <c r="C368" s="244"/>
      <c r="D368" s="234" t="s">
        <v>163</v>
      </c>
      <c r="E368" s="245" t="s">
        <v>1</v>
      </c>
      <c r="F368" s="246" t="s">
        <v>335</v>
      </c>
      <c r="G368" s="244"/>
      <c r="H368" s="247">
        <v>-15.119999999999999</v>
      </c>
      <c r="I368" s="248"/>
      <c r="J368" s="244"/>
      <c r="K368" s="244"/>
      <c r="L368" s="249"/>
      <c r="M368" s="250"/>
      <c r="N368" s="251"/>
      <c r="O368" s="251"/>
      <c r="P368" s="251"/>
      <c r="Q368" s="251"/>
      <c r="R368" s="251"/>
      <c r="S368" s="251"/>
      <c r="T368" s="252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3" t="s">
        <v>163</v>
      </c>
      <c r="AU368" s="253" t="s">
        <v>83</v>
      </c>
      <c r="AV368" s="14" t="s">
        <v>83</v>
      </c>
      <c r="AW368" s="14" t="s">
        <v>30</v>
      </c>
      <c r="AX368" s="14" t="s">
        <v>73</v>
      </c>
      <c r="AY368" s="253" t="s">
        <v>155</v>
      </c>
    </row>
    <row r="369" s="16" customFormat="1">
      <c r="A369" s="16"/>
      <c r="B369" s="279"/>
      <c r="C369" s="280"/>
      <c r="D369" s="234" t="s">
        <v>163</v>
      </c>
      <c r="E369" s="281" t="s">
        <v>1</v>
      </c>
      <c r="F369" s="282" t="s">
        <v>302</v>
      </c>
      <c r="G369" s="280"/>
      <c r="H369" s="283">
        <v>1175.8299999999999</v>
      </c>
      <c r="I369" s="284"/>
      <c r="J369" s="280"/>
      <c r="K369" s="280"/>
      <c r="L369" s="285"/>
      <c r="M369" s="286"/>
      <c r="N369" s="287"/>
      <c r="O369" s="287"/>
      <c r="P369" s="287"/>
      <c r="Q369" s="287"/>
      <c r="R369" s="287"/>
      <c r="S369" s="287"/>
      <c r="T369" s="288"/>
      <c r="U369" s="16"/>
      <c r="V369" s="16"/>
      <c r="W369" s="16"/>
      <c r="X369" s="16"/>
      <c r="Y369" s="16"/>
      <c r="Z369" s="16"/>
      <c r="AA369" s="16"/>
      <c r="AB369" s="16"/>
      <c r="AC369" s="16"/>
      <c r="AD369" s="16"/>
      <c r="AE369" s="16"/>
      <c r="AT369" s="289" t="s">
        <v>163</v>
      </c>
      <c r="AU369" s="289" t="s">
        <v>83</v>
      </c>
      <c r="AV369" s="16" t="s">
        <v>169</v>
      </c>
      <c r="AW369" s="16" t="s">
        <v>30</v>
      </c>
      <c r="AX369" s="16" t="s">
        <v>73</v>
      </c>
      <c r="AY369" s="289" t="s">
        <v>155</v>
      </c>
    </row>
    <row r="370" s="13" customFormat="1">
      <c r="A370" s="13"/>
      <c r="B370" s="232"/>
      <c r="C370" s="233"/>
      <c r="D370" s="234" t="s">
        <v>163</v>
      </c>
      <c r="E370" s="235" t="s">
        <v>1</v>
      </c>
      <c r="F370" s="236" t="s">
        <v>341</v>
      </c>
      <c r="G370" s="233"/>
      <c r="H370" s="235" t="s">
        <v>1</v>
      </c>
      <c r="I370" s="237"/>
      <c r="J370" s="233"/>
      <c r="K370" s="233"/>
      <c r="L370" s="238"/>
      <c r="M370" s="239"/>
      <c r="N370" s="240"/>
      <c r="O370" s="240"/>
      <c r="P370" s="240"/>
      <c r="Q370" s="240"/>
      <c r="R370" s="240"/>
      <c r="S370" s="240"/>
      <c r="T370" s="241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2" t="s">
        <v>163</v>
      </c>
      <c r="AU370" s="242" t="s">
        <v>83</v>
      </c>
      <c r="AV370" s="13" t="s">
        <v>81</v>
      </c>
      <c r="AW370" s="13" t="s">
        <v>30</v>
      </c>
      <c r="AX370" s="13" t="s">
        <v>73</v>
      </c>
      <c r="AY370" s="242" t="s">
        <v>155</v>
      </c>
    </row>
    <row r="371" s="14" customFormat="1">
      <c r="A371" s="14"/>
      <c r="B371" s="243"/>
      <c r="C371" s="244"/>
      <c r="D371" s="234" t="s">
        <v>163</v>
      </c>
      <c r="E371" s="245" t="s">
        <v>1</v>
      </c>
      <c r="F371" s="246" t="s">
        <v>342</v>
      </c>
      <c r="G371" s="244"/>
      <c r="H371" s="247">
        <v>-52.859999999999999</v>
      </c>
      <c r="I371" s="248"/>
      <c r="J371" s="244"/>
      <c r="K371" s="244"/>
      <c r="L371" s="249"/>
      <c r="M371" s="250"/>
      <c r="N371" s="251"/>
      <c r="O371" s="251"/>
      <c r="P371" s="251"/>
      <c r="Q371" s="251"/>
      <c r="R371" s="251"/>
      <c r="S371" s="251"/>
      <c r="T371" s="252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3" t="s">
        <v>163</v>
      </c>
      <c r="AU371" s="253" t="s">
        <v>83</v>
      </c>
      <c r="AV371" s="14" t="s">
        <v>83</v>
      </c>
      <c r="AW371" s="14" t="s">
        <v>30</v>
      </c>
      <c r="AX371" s="14" t="s">
        <v>73</v>
      </c>
      <c r="AY371" s="253" t="s">
        <v>155</v>
      </c>
    </row>
    <row r="372" s="15" customFormat="1">
      <c r="A372" s="15"/>
      <c r="B372" s="254"/>
      <c r="C372" s="255"/>
      <c r="D372" s="234" t="s">
        <v>163</v>
      </c>
      <c r="E372" s="256" t="s">
        <v>1</v>
      </c>
      <c r="F372" s="257" t="s">
        <v>166</v>
      </c>
      <c r="G372" s="255"/>
      <c r="H372" s="258">
        <v>1945.0350000000001</v>
      </c>
      <c r="I372" s="259"/>
      <c r="J372" s="255"/>
      <c r="K372" s="255"/>
      <c r="L372" s="260"/>
      <c r="M372" s="261"/>
      <c r="N372" s="262"/>
      <c r="O372" s="262"/>
      <c r="P372" s="262"/>
      <c r="Q372" s="262"/>
      <c r="R372" s="262"/>
      <c r="S372" s="262"/>
      <c r="T372" s="263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64" t="s">
        <v>163</v>
      </c>
      <c r="AU372" s="264" t="s">
        <v>83</v>
      </c>
      <c r="AV372" s="15" t="s">
        <v>162</v>
      </c>
      <c r="AW372" s="15" t="s">
        <v>30</v>
      </c>
      <c r="AX372" s="15" t="s">
        <v>73</v>
      </c>
      <c r="AY372" s="264" t="s">
        <v>155</v>
      </c>
    </row>
    <row r="373" s="14" customFormat="1">
      <c r="A373" s="14"/>
      <c r="B373" s="243"/>
      <c r="C373" s="244"/>
      <c r="D373" s="234" t="s">
        <v>163</v>
      </c>
      <c r="E373" s="245" t="s">
        <v>1</v>
      </c>
      <c r="F373" s="246" t="s">
        <v>343</v>
      </c>
      <c r="G373" s="244"/>
      <c r="H373" s="247">
        <v>2139.5390000000002</v>
      </c>
      <c r="I373" s="248"/>
      <c r="J373" s="244"/>
      <c r="K373" s="244"/>
      <c r="L373" s="249"/>
      <c r="M373" s="250"/>
      <c r="N373" s="251"/>
      <c r="O373" s="251"/>
      <c r="P373" s="251"/>
      <c r="Q373" s="251"/>
      <c r="R373" s="251"/>
      <c r="S373" s="251"/>
      <c r="T373" s="252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3" t="s">
        <v>163</v>
      </c>
      <c r="AU373" s="253" t="s">
        <v>83</v>
      </c>
      <c r="AV373" s="14" t="s">
        <v>83</v>
      </c>
      <c r="AW373" s="14" t="s">
        <v>30</v>
      </c>
      <c r="AX373" s="14" t="s">
        <v>73</v>
      </c>
      <c r="AY373" s="253" t="s">
        <v>155</v>
      </c>
    </row>
    <row r="374" s="15" customFormat="1">
      <c r="A374" s="15"/>
      <c r="B374" s="254"/>
      <c r="C374" s="255"/>
      <c r="D374" s="234" t="s">
        <v>163</v>
      </c>
      <c r="E374" s="256" t="s">
        <v>1</v>
      </c>
      <c r="F374" s="257" t="s">
        <v>166</v>
      </c>
      <c r="G374" s="255"/>
      <c r="H374" s="258">
        <v>2139.5390000000002</v>
      </c>
      <c r="I374" s="259"/>
      <c r="J374" s="255"/>
      <c r="K374" s="255"/>
      <c r="L374" s="260"/>
      <c r="M374" s="261"/>
      <c r="N374" s="262"/>
      <c r="O374" s="262"/>
      <c r="P374" s="262"/>
      <c r="Q374" s="262"/>
      <c r="R374" s="262"/>
      <c r="S374" s="262"/>
      <c r="T374" s="263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64" t="s">
        <v>163</v>
      </c>
      <c r="AU374" s="264" t="s">
        <v>83</v>
      </c>
      <c r="AV374" s="15" t="s">
        <v>162</v>
      </c>
      <c r="AW374" s="15" t="s">
        <v>30</v>
      </c>
      <c r="AX374" s="15" t="s">
        <v>81</v>
      </c>
      <c r="AY374" s="264" t="s">
        <v>155</v>
      </c>
    </row>
    <row r="375" s="2" customFormat="1" ht="24.15" customHeight="1">
      <c r="A375" s="39"/>
      <c r="B375" s="40"/>
      <c r="C375" s="265" t="s">
        <v>230</v>
      </c>
      <c r="D375" s="265" t="s">
        <v>234</v>
      </c>
      <c r="E375" s="266" t="s">
        <v>344</v>
      </c>
      <c r="F375" s="267" t="s">
        <v>345</v>
      </c>
      <c r="G375" s="268" t="s">
        <v>160</v>
      </c>
      <c r="H375" s="269">
        <v>30.690000000000001</v>
      </c>
      <c r="I375" s="270"/>
      <c r="J375" s="271">
        <f>ROUND(I375*H375,2)</f>
        <v>0</v>
      </c>
      <c r="K375" s="267" t="s">
        <v>161</v>
      </c>
      <c r="L375" s="272"/>
      <c r="M375" s="273" t="s">
        <v>1</v>
      </c>
      <c r="N375" s="274" t="s">
        <v>38</v>
      </c>
      <c r="O375" s="92"/>
      <c r="P375" s="228">
        <f>O375*H375</f>
        <v>0</v>
      </c>
      <c r="Q375" s="228">
        <v>0.0041999999999999997</v>
      </c>
      <c r="R375" s="228">
        <f>Q375*H375</f>
        <v>0.12889799999999999</v>
      </c>
      <c r="S375" s="228">
        <v>0</v>
      </c>
      <c r="T375" s="229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0" t="s">
        <v>175</v>
      </c>
      <c r="AT375" s="230" t="s">
        <v>234</v>
      </c>
      <c r="AU375" s="230" t="s">
        <v>83</v>
      </c>
      <c r="AY375" s="18" t="s">
        <v>155</v>
      </c>
      <c r="BE375" s="231">
        <f>IF(N375="základní",J375,0)</f>
        <v>0</v>
      </c>
      <c r="BF375" s="231">
        <f>IF(N375="snížená",J375,0)</f>
        <v>0</v>
      </c>
      <c r="BG375" s="231">
        <f>IF(N375="zákl. přenesená",J375,0)</f>
        <v>0</v>
      </c>
      <c r="BH375" s="231">
        <f>IF(N375="sníž. přenesená",J375,0)</f>
        <v>0</v>
      </c>
      <c r="BI375" s="231">
        <f>IF(N375="nulová",J375,0)</f>
        <v>0</v>
      </c>
      <c r="BJ375" s="18" t="s">
        <v>81</v>
      </c>
      <c r="BK375" s="231">
        <f>ROUND(I375*H375,2)</f>
        <v>0</v>
      </c>
      <c r="BL375" s="18" t="s">
        <v>162</v>
      </c>
      <c r="BM375" s="230" t="s">
        <v>346</v>
      </c>
    </row>
    <row r="376" s="13" customFormat="1">
      <c r="A376" s="13"/>
      <c r="B376" s="232"/>
      <c r="C376" s="233"/>
      <c r="D376" s="234" t="s">
        <v>163</v>
      </c>
      <c r="E376" s="235" t="s">
        <v>1</v>
      </c>
      <c r="F376" s="236" t="s">
        <v>347</v>
      </c>
      <c r="G376" s="233"/>
      <c r="H376" s="235" t="s">
        <v>1</v>
      </c>
      <c r="I376" s="237"/>
      <c r="J376" s="233"/>
      <c r="K376" s="233"/>
      <c r="L376" s="238"/>
      <c r="M376" s="239"/>
      <c r="N376" s="240"/>
      <c r="O376" s="240"/>
      <c r="P376" s="240"/>
      <c r="Q376" s="240"/>
      <c r="R376" s="240"/>
      <c r="S376" s="240"/>
      <c r="T376" s="241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2" t="s">
        <v>163</v>
      </c>
      <c r="AU376" s="242" t="s">
        <v>83</v>
      </c>
      <c r="AV376" s="13" t="s">
        <v>81</v>
      </c>
      <c r="AW376" s="13" t="s">
        <v>30</v>
      </c>
      <c r="AX376" s="13" t="s">
        <v>73</v>
      </c>
      <c r="AY376" s="242" t="s">
        <v>155</v>
      </c>
    </row>
    <row r="377" s="14" customFormat="1">
      <c r="A377" s="14"/>
      <c r="B377" s="243"/>
      <c r="C377" s="244"/>
      <c r="D377" s="234" t="s">
        <v>163</v>
      </c>
      <c r="E377" s="245" t="s">
        <v>1</v>
      </c>
      <c r="F377" s="246" t="s">
        <v>348</v>
      </c>
      <c r="G377" s="244"/>
      <c r="H377" s="247">
        <v>20.550000000000001</v>
      </c>
      <c r="I377" s="248"/>
      <c r="J377" s="244"/>
      <c r="K377" s="244"/>
      <c r="L377" s="249"/>
      <c r="M377" s="250"/>
      <c r="N377" s="251"/>
      <c r="O377" s="251"/>
      <c r="P377" s="251"/>
      <c r="Q377" s="251"/>
      <c r="R377" s="251"/>
      <c r="S377" s="251"/>
      <c r="T377" s="252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3" t="s">
        <v>163</v>
      </c>
      <c r="AU377" s="253" t="s">
        <v>83</v>
      </c>
      <c r="AV377" s="14" t="s">
        <v>83</v>
      </c>
      <c r="AW377" s="14" t="s">
        <v>30</v>
      </c>
      <c r="AX377" s="14" t="s">
        <v>73</v>
      </c>
      <c r="AY377" s="253" t="s">
        <v>155</v>
      </c>
    </row>
    <row r="378" s="14" customFormat="1">
      <c r="A378" s="14"/>
      <c r="B378" s="243"/>
      <c r="C378" s="244"/>
      <c r="D378" s="234" t="s">
        <v>163</v>
      </c>
      <c r="E378" s="245" t="s">
        <v>1</v>
      </c>
      <c r="F378" s="246" t="s">
        <v>349</v>
      </c>
      <c r="G378" s="244"/>
      <c r="H378" s="247">
        <v>7.3499999999999996</v>
      </c>
      <c r="I378" s="248"/>
      <c r="J378" s="244"/>
      <c r="K378" s="244"/>
      <c r="L378" s="249"/>
      <c r="M378" s="250"/>
      <c r="N378" s="251"/>
      <c r="O378" s="251"/>
      <c r="P378" s="251"/>
      <c r="Q378" s="251"/>
      <c r="R378" s="251"/>
      <c r="S378" s="251"/>
      <c r="T378" s="252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3" t="s">
        <v>163</v>
      </c>
      <c r="AU378" s="253" t="s">
        <v>83</v>
      </c>
      <c r="AV378" s="14" t="s">
        <v>83</v>
      </c>
      <c r="AW378" s="14" t="s">
        <v>30</v>
      </c>
      <c r="AX378" s="14" t="s">
        <v>73</v>
      </c>
      <c r="AY378" s="253" t="s">
        <v>155</v>
      </c>
    </row>
    <row r="379" s="15" customFormat="1">
      <c r="A379" s="15"/>
      <c r="B379" s="254"/>
      <c r="C379" s="255"/>
      <c r="D379" s="234" t="s">
        <v>163</v>
      </c>
      <c r="E379" s="256" t="s">
        <v>1</v>
      </c>
      <c r="F379" s="257" t="s">
        <v>166</v>
      </c>
      <c r="G379" s="255"/>
      <c r="H379" s="258">
        <v>27.899999999999999</v>
      </c>
      <c r="I379" s="259"/>
      <c r="J379" s="255"/>
      <c r="K379" s="255"/>
      <c r="L379" s="260"/>
      <c r="M379" s="261"/>
      <c r="N379" s="262"/>
      <c r="O379" s="262"/>
      <c r="P379" s="262"/>
      <c r="Q379" s="262"/>
      <c r="R379" s="262"/>
      <c r="S379" s="262"/>
      <c r="T379" s="263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64" t="s">
        <v>163</v>
      </c>
      <c r="AU379" s="264" t="s">
        <v>83</v>
      </c>
      <c r="AV379" s="15" t="s">
        <v>162</v>
      </c>
      <c r="AW379" s="15" t="s">
        <v>30</v>
      </c>
      <c r="AX379" s="15" t="s">
        <v>73</v>
      </c>
      <c r="AY379" s="264" t="s">
        <v>155</v>
      </c>
    </row>
    <row r="380" s="14" customFormat="1">
      <c r="A380" s="14"/>
      <c r="B380" s="243"/>
      <c r="C380" s="244"/>
      <c r="D380" s="234" t="s">
        <v>163</v>
      </c>
      <c r="E380" s="245" t="s">
        <v>1</v>
      </c>
      <c r="F380" s="246" t="s">
        <v>350</v>
      </c>
      <c r="G380" s="244"/>
      <c r="H380" s="247">
        <v>30.690000000000001</v>
      </c>
      <c r="I380" s="248"/>
      <c r="J380" s="244"/>
      <c r="K380" s="244"/>
      <c r="L380" s="249"/>
      <c r="M380" s="250"/>
      <c r="N380" s="251"/>
      <c r="O380" s="251"/>
      <c r="P380" s="251"/>
      <c r="Q380" s="251"/>
      <c r="R380" s="251"/>
      <c r="S380" s="251"/>
      <c r="T380" s="252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3" t="s">
        <v>163</v>
      </c>
      <c r="AU380" s="253" t="s">
        <v>83</v>
      </c>
      <c r="AV380" s="14" t="s">
        <v>83</v>
      </c>
      <c r="AW380" s="14" t="s">
        <v>30</v>
      </c>
      <c r="AX380" s="14" t="s">
        <v>73</v>
      </c>
      <c r="AY380" s="253" t="s">
        <v>155</v>
      </c>
    </row>
    <row r="381" s="15" customFormat="1">
      <c r="A381" s="15"/>
      <c r="B381" s="254"/>
      <c r="C381" s="255"/>
      <c r="D381" s="234" t="s">
        <v>163</v>
      </c>
      <c r="E381" s="256" t="s">
        <v>1</v>
      </c>
      <c r="F381" s="257" t="s">
        <v>166</v>
      </c>
      <c r="G381" s="255"/>
      <c r="H381" s="258">
        <v>30.690000000000001</v>
      </c>
      <c r="I381" s="259"/>
      <c r="J381" s="255"/>
      <c r="K381" s="255"/>
      <c r="L381" s="260"/>
      <c r="M381" s="261"/>
      <c r="N381" s="262"/>
      <c r="O381" s="262"/>
      <c r="P381" s="262"/>
      <c r="Q381" s="262"/>
      <c r="R381" s="262"/>
      <c r="S381" s="262"/>
      <c r="T381" s="263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64" t="s">
        <v>163</v>
      </c>
      <c r="AU381" s="264" t="s">
        <v>83</v>
      </c>
      <c r="AV381" s="15" t="s">
        <v>162</v>
      </c>
      <c r="AW381" s="15" t="s">
        <v>30</v>
      </c>
      <c r="AX381" s="15" t="s">
        <v>81</v>
      </c>
      <c r="AY381" s="264" t="s">
        <v>155</v>
      </c>
    </row>
    <row r="382" s="2" customFormat="1" ht="24.15" customHeight="1">
      <c r="A382" s="39"/>
      <c r="B382" s="40"/>
      <c r="C382" s="219" t="s">
        <v>351</v>
      </c>
      <c r="D382" s="219" t="s">
        <v>157</v>
      </c>
      <c r="E382" s="220" t="s">
        <v>352</v>
      </c>
      <c r="F382" s="221" t="s">
        <v>353</v>
      </c>
      <c r="G382" s="222" t="s">
        <v>354</v>
      </c>
      <c r="H382" s="223">
        <v>225.90000000000001</v>
      </c>
      <c r="I382" s="224"/>
      <c r="J382" s="225">
        <f>ROUND(I382*H382,2)</f>
        <v>0</v>
      </c>
      <c r="K382" s="221" t="s">
        <v>161</v>
      </c>
      <c r="L382" s="45"/>
      <c r="M382" s="226" t="s">
        <v>1</v>
      </c>
      <c r="N382" s="227" t="s">
        <v>38</v>
      </c>
      <c r="O382" s="92"/>
      <c r="P382" s="228">
        <f>O382*H382</f>
        <v>0</v>
      </c>
      <c r="Q382" s="228">
        <v>0.0033899999999999998</v>
      </c>
      <c r="R382" s="228">
        <f>Q382*H382</f>
        <v>0.76580099999999995</v>
      </c>
      <c r="S382" s="228">
        <v>0</v>
      </c>
      <c r="T382" s="229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0" t="s">
        <v>162</v>
      </c>
      <c r="AT382" s="230" t="s">
        <v>157</v>
      </c>
      <c r="AU382" s="230" t="s">
        <v>83</v>
      </c>
      <c r="AY382" s="18" t="s">
        <v>155</v>
      </c>
      <c r="BE382" s="231">
        <f>IF(N382="základní",J382,0)</f>
        <v>0</v>
      </c>
      <c r="BF382" s="231">
        <f>IF(N382="snížená",J382,0)</f>
        <v>0</v>
      </c>
      <c r="BG382" s="231">
        <f>IF(N382="zákl. přenesená",J382,0)</f>
        <v>0</v>
      </c>
      <c r="BH382" s="231">
        <f>IF(N382="sníž. přenesená",J382,0)</f>
        <v>0</v>
      </c>
      <c r="BI382" s="231">
        <f>IF(N382="nulová",J382,0)</f>
        <v>0</v>
      </c>
      <c r="BJ382" s="18" t="s">
        <v>81</v>
      </c>
      <c r="BK382" s="231">
        <f>ROUND(I382*H382,2)</f>
        <v>0</v>
      </c>
      <c r="BL382" s="18" t="s">
        <v>162</v>
      </c>
      <c r="BM382" s="230" t="s">
        <v>355</v>
      </c>
    </row>
    <row r="383" s="2" customFormat="1">
      <c r="A383" s="39"/>
      <c r="B383" s="40"/>
      <c r="C383" s="41"/>
      <c r="D383" s="234" t="s">
        <v>272</v>
      </c>
      <c r="E383" s="41"/>
      <c r="F383" s="275" t="s">
        <v>356</v>
      </c>
      <c r="G383" s="41"/>
      <c r="H383" s="41"/>
      <c r="I383" s="276"/>
      <c r="J383" s="41"/>
      <c r="K383" s="41"/>
      <c r="L383" s="45"/>
      <c r="M383" s="277"/>
      <c r="N383" s="278"/>
      <c r="O383" s="92"/>
      <c r="P383" s="92"/>
      <c r="Q383" s="92"/>
      <c r="R383" s="92"/>
      <c r="S383" s="92"/>
      <c r="T383" s="93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272</v>
      </c>
      <c r="AU383" s="18" t="s">
        <v>83</v>
      </c>
    </row>
    <row r="384" s="13" customFormat="1">
      <c r="A384" s="13"/>
      <c r="B384" s="232"/>
      <c r="C384" s="233"/>
      <c r="D384" s="234" t="s">
        <v>163</v>
      </c>
      <c r="E384" s="235" t="s">
        <v>1</v>
      </c>
      <c r="F384" s="236" t="s">
        <v>357</v>
      </c>
      <c r="G384" s="233"/>
      <c r="H384" s="235" t="s">
        <v>1</v>
      </c>
      <c r="I384" s="237"/>
      <c r="J384" s="233"/>
      <c r="K384" s="233"/>
      <c r="L384" s="238"/>
      <c r="M384" s="239"/>
      <c r="N384" s="240"/>
      <c r="O384" s="240"/>
      <c r="P384" s="240"/>
      <c r="Q384" s="240"/>
      <c r="R384" s="240"/>
      <c r="S384" s="240"/>
      <c r="T384" s="241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2" t="s">
        <v>163</v>
      </c>
      <c r="AU384" s="242" t="s">
        <v>83</v>
      </c>
      <c r="AV384" s="13" t="s">
        <v>81</v>
      </c>
      <c r="AW384" s="13" t="s">
        <v>30</v>
      </c>
      <c r="AX384" s="13" t="s">
        <v>73</v>
      </c>
      <c r="AY384" s="242" t="s">
        <v>155</v>
      </c>
    </row>
    <row r="385" s="13" customFormat="1">
      <c r="A385" s="13"/>
      <c r="B385" s="232"/>
      <c r="C385" s="233"/>
      <c r="D385" s="234" t="s">
        <v>163</v>
      </c>
      <c r="E385" s="235" t="s">
        <v>1</v>
      </c>
      <c r="F385" s="236" t="s">
        <v>358</v>
      </c>
      <c r="G385" s="233"/>
      <c r="H385" s="235" t="s">
        <v>1</v>
      </c>
      <c r="I385" s="237"/>
      <c r="J385" s="233"/>
      <c r="K385" s="233"/>
      <c r="L385" s="238"/>
      <c r="M385" s="239"/>
      <c r="N385" s="240"/>
      <c r="O385" s="240"/>
      <c r="P385" s="240"/>
      <c r="Q385" s="240"/>
      <c r="R385" s="240"/>
      <c r="S385" s="240"/>
      <c r="T385" s="241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2" t="s">
        <v>163</v>
      </c>
      <c r="AU385" s="242" t="s">
        <v>83</v>
      </c>
      <c r="AV385" s="13" t="s">
        <v>81</v>
      </c>
      <c r="AW385" s="13" t="s">
        <v>30</v>
      </c>
      <c r="AX385" s="13" t="s">
        <v>73</v>
      </c>
      <c r="AY385" s="242" t="s">
        <v>155</v>
      </c>
    </row>
    <row r="386" s="14" customFormat="1">
      <c r="A386" s="14"/>
      <c r="B386" s="243"/>
      <c r="C386" s="244"/>
      <c r="D386" s="234" t="s">
        <v>163</v>
      </c>
      <c r="E386" s="245" t="s">
        <v>1</v>
      </c>
      <c r="F386" s="246" t="s">
        <v>359</v>
      </c>
      <c r="G386" s="244"/>
      <c r="H386" s="247">
        <v>79.799999999999997</v>
      </c>
      <c r="I386" s="248"/>
      <c r="J386" s="244"/>
      <c r="K386" s="244"/>
      <c r="L386" s="249"/>
      <c r="M386" s="250"/>
      <c r="N386" s="251"/>
      <c r="O386" s="251"/>
      <c r="P386" s="251"/>
      <c r="Q386" s="251"/>
      <c r="R386" s="251"/>
      <c r="S386" s="251"/>
      <c r="T386" s="252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3" t="s">
        <v>163</v>
      </c>
      <c r="AU386" s="253" t="s">
        <v>83</v>
      </c>
      <c r="AV386" s="14" t="s">
        <v>83</v>
      </c>
      <c r="AW386" s="14" t="s">
        <v>30</v>
      </c>
      <c r="AX386" s="14" t="s">
        <v>73</v>
      </c>
      <c r="AY386" s="253" t="s">
        <v>155</v>
      </c>
    </row>
    <row r="387" s="14" customFormat="1">
      <c r="A387" s="14"/>
      <c r="B387" s="243"/>
      <c r="C387" s="244"/>
      <c r="D387" s="234" t="s">
        <v>163</v>
      </c>
      <c r="E387" s="245" t="s">
        <v>1</v>
      </c>
      <c r="F387" s="246" t="s">
        <v>360</v>
      </c>
      <c r="G387" s="244"/>
      <c r="H387" s="247">
        <v>28.800000000000001</v>
      </c>
      <c r="I387" s="248"/>
      <c r="J387" s="244"/>
      <c r="K387" s="244"/>
      <c r="L387" s="249"/>
      <c r="M387" s="250"/>
      <c r="N387" s="251"/>
      <c r="O387" s="251"/>
      <c r="P387" s="251"/>
      <c r="Q387" s="251"/>
      <c r="R387" s="251"/>
      <c r="S387" s="251"/>
      <c r="T387" s="252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3" t="s">
        <v>163</v>
      </c>
      <c r="AU387" s="253" t="s">
        <v>83</v>
      </c>
      <c r="AV387" s="14" t="s">
        <v>83</v>
      </c>
      <c r="AW387" s="14" t="s">
        <v>30</v>
      </c>
      <c r="AX387" s="14" t="s">
        <v>73</v>
      </c>
      <c r="AY387" s="253" t="s">
        <v>155</v>
      </c>
    </row>
    <row r="388" s="14" customFormat="1">
      <c r="A388" s="14"/>
      <c r="B388" s="243"/>
      <c r="C388" s="244"/>
      <c r="D388" s="234" t="s">
        <v>163</v>
      </c>
      <c r="E388" s="245" t="s">
        <v>1</v>
      </c>
      <c r="F388" s="246" t="s">
        <v>361</v>
      </c>
      <c r="G388" s="244"/>
      <c r="H388" s="247">
        <v>15</v>
      </c>
      <c r="I388" s="248"/>
      <c r="J388" s="244"/>
      <c r="K388" s="244"/>
      <c r="L388" s="249"/>
      <c r="M388" s="250"/>
      <c r="N388" s="251"/>
      <c r="O388" s="251"/>
      <c r="P388" s="251"/>
      <c r="Q388" s="251"/>
      <c r="R388" s="251"/>
      <c r="S388" s="251"/>
      <c r="T388" s="252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3" t="s">
        <v>163</v>
      </c>
      <c r="AU388" s="253" t="s">
        <v>83</v>
      </c>
      <c r="AV388" s="14" t="s">
        <v>83</v>
      </c>
      <c r="AW388" s="14" t="s">
        <v>30</v>
      </c>
      <c r="AX388" s="14" t="s">
        <v>73</v>
      </c>
      <c r="AY388" s="253" t="s">
        <v>155</v>
      </c>
    </row>
    <row r="389" s="14" customFormat="1">
      <c r="A389" s="14"/>
      <c r="B389" s="243"/>
      <c r="C389" s="244"/>
      <c r="D389" s="234" t="s">
        <v>163</v>
      </c>
      <c r="E389" s="245" t="s">
        <v>1</v>
      </c>
      <c r="F389" s="246" t="s">
        <v>362</v>
      </c>
      <c r="G389" s="244"/>
      <c r="H389" s="247">
        <v>10.5</v>
      </c>
      <c r="I389" s="248"/>
      <c r="J389" s="244"/>
      <c r="K389" s="244"/>
      <c r="L389" s="249"/>
      <c r="M389" s="250"/>
      <c r="N389" s="251"/>
      <c r="O389" s="251"/>
      <c r="P389" s="251"/>
      <c r="Q389" s="251"/>
      <c r="R389" s="251"/>
      <c r="S389" s="251"/>
      <c r="T389" s="252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3" t="s">
        <v>163</v>
      </c>
      <c r="AU389" s="253" t="s">
        <v>83</v>
      </c>
      <c r="AV389" s="14" t="s">
        <v>83</v>
      </c>
      <c r="AW389" s="14" t="s">
        <v>30</v>
      </c>
      <c r="AX389" s="14" t="s">
        <v>73</v>
      </c>
      <c r="AY389" s="253" t="s">
        <v>155</v>
      </c>
    </row>
    <row r="390" s="14" customFormat="1">
      <c r="A390" s="14"/>
      <c r="B390" s="243"/>
      <c r="C390" s="244"/>
      <c r="D390" s="234" t="s">
        <v>163</v>
      </c>
      <c r="E390" s="245" t="s">
        <v>1</v>
      </c>
      <c r="F390" s="246" t="s">
        <v>363</v>
      </c>
      <c r="G390" s="244"/>
      <c r="H390" s="247">
        <v>12</v>
      </c>
      <c r="I390" s="248"/>
      <c r="J390" s="244"/>
      <c r="K390" s="244"/>
      <c r="L390" s="249"/>
      <c r="M390" s="250"/>
      <c r="N390" s="251"/>
      <c r="O390" s="251"/>
      <c r="P390" s="251"/>
      <c r="Q390" s="251"/>
      <c r="R390" s="251"/>
      <c r="S390" s="251"/>
      <c r="T390" s="252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3" t="s">
        <v>163</v>
      </c>
      <c r="AU390" s="253" t="s">
        <v>83</v>
      </c>
      <c r="AV390" s="14" t="s">
        <v>83</v>
      </c>
      <c r="AW390" s="14" t="s">
        <v>30</v>
      </c>
      <c r="AX390" s="14" t="s">
        <v>73</v>
      </c>
      <c r="AY390" s="253" t="s">
        <v>155</v>
      </c>
    </row>
    <row r="391" s="14" customFormat="1">
      <c r="A391" s="14"/>
      <c r="B391" s="243"/>
      <c r="C391" s="244"/>
      <c r="D391" s="234" t="s">
        <v>163</v>
      </c>
      <c r="E391" s="245" t="s">
        <v>1</v>
      </c>
      <c r="F391" s="246" t="s">
        <v>364</v>
      </c>
      <c r="G391" s="244"/>
      <c r="H391" s="247">
        <v>3.6000000000000001</v>
      </c>
      <c r="I391" s="248"/>
      <c r="J391" s="244"/>
      <c r="K391" s="244"/>
      <c r="L391" s="249"/>
      <c r="M391" s="250"/>
      <c r="N391" s="251"/>
      <c r="O391" s="251"/>
      <c r="P391" s="251"/>
      <c r="Q391" s="251"/>
      <c r="R391" s="251"/>
      <c r="S391" s="251"/>
      <c r="T391" s="252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3" t="s">
        <v>163</v>
      </c>
      <c r="AU391" s="253" t="s">
        <v>83</v>
      </c>
      <c r="AV391" s="14" t="s">
        <v>83</v>
      </c>
      <c r="AW391" s="14" t="s">
        <v>30</v>
      </c>
      <c r="AX391" s="14" t="s">
        <v>73</v>
      </c>
      <c r="AY391" s="253" t="s">
        <v>155</v>
      </c>
    </row>
    <row r="392" s="14" customFormat="1">
      <c r="A392" s="14"/>
      <c r="B392" s="243"/>
      <c r="C392" s="244"/>
      <c r="D392" s="234" t="s">
        <v>163</v>
      </c>
      <c r="E392" s="245" t="s">
        <v>1</v>
      </c>
      <c r="F392" s="246" t="s">
        <v>365</v>
      </c>
      <c r="G392" s="244"/>
      <c r="H392" s="247">
        <v>10</v>
      </c>
      <c r="I392" s="248"/>
      <c r="J392" s="244"/>
      <c r="K392" s="244"/>
      <c r="L392" s="249"/>
      <c r="M392" s="250"/>
      <c r="N392" s="251"/>
      <c r="O392" s="251"/>
      <c r="P392" s="251"/>
      <c r="Q392" s="251"/>
      <c r="R392" s="251"/>
      <c r="S392" s="251"/>
      <c r="T392" s="252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3" t="s">
        <v>163</v>
      </c>
      <c r="AU392" s="253" t="s">
        <v>83</v>
      </c>
      <c r="AV392" s="14" t="s">
        <v>83</v>
      </c>
      <c r="AW392" s="14" t="s">
        <v>30</v>
      </c>
      <c r="AX392" s="14" t="s">
        <v>73</v>
      </c>
      <c r="AY392" s="253" t="s">
        <v>155</v>
      </c>
    </row>
    <row r="393" s="14" customFormat="1">
      <c r="A393" s="14"/>
      <c r="B393" s="243"/>
      <c r="C393" s="244"/>
      <c r="D393" s="234" t="s">
        <v>163</v>
      </c>
      <c r="E393" s="245" t="s">
        <v>1</v>
      </c>
      <c r="F393" s="246" t="s">
        <v>366</v>
      </c>
      <c r="G393" s="244"/>
      <c r="H393" s="247">
        <v>22.800000000000001</v>
      </c>
      <c r="I393" s="248"/>
      <c r="J393" s="244"/>
      <c r="K393" s="244"/>
      <c r="L393" s="249"/>
      <c r="M393" s="250"/>
      <c r="N393" s="251"/>
      <c r="O393" s="251"/>
      <c r="P393" s="251"/>
      <c r="Q393" s="251"/>
      <c r="R393" s="251"/>
      <c r="S393" s="251"/>
      <c r="T393" s="252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3" t="s">
        <v>163</v>
      </c>
      <c r="AU393" s="253" t="s">
        <v>83</v>
      </c>
      <c r="AV393" s="14" t="s">
        <v>83</v>
      </c>
      <c r="AW393" s="14" t="s">
        <v>30</v>
      </c>
      <c r="AX393" s="14" t="s">
        <v>73</v>
      </c>
      <c r="AY393" s="253" t="s">
        <v>155</v>
      </c>
    </row>
    <row r="394" s="14" customFormat="1">
      <c r="A394" s="14"/>
      <c r="B394" s="243"/>
      <c r="C394" s="244"/>
      <c r="D394" s="234" t="s">
        <v>163</v>
      </c>
      <c r="E394" s="245" t="s">
        <v>1</v>
      </c>
      <c r="F394" s="246" t="s">
        <v>367</v>
      </c>
      <c r="G394" s="244"/>
      <c r="H394" s="247">
        <v>15.199999999999999</v>
      </c>
      <c r="I394" s="248"/>
      <c r="J394" s="244"/>
      <c r="K394" s="244"/>
      <c r="L394" s="249"/>
      <c r="M394" s="250"/>
      <c r="N394" s="251"/>
      <c r="O394" s="251"/>
      <c r="P394" s="251"/>
      <c r="Q394" s="251"/>
      <c r="R394" s="251"/>
      <c r="S394" s="251"/>
      <c r="T394" s="252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3" t="s">
        <v>163</v>
      </c>
      <c r="AU394" s="253" t="s">
        <v>83</v>
      </c>
      <c r="AV394" s="14" t="s">
        <v>83</v>
      </c>
      <c r="AW394" s="14" t="s">
        <v>30</v>
      </c>
      <c r="AX394" s="14" t="s">
        <v>73</v>
      </c>
      <c r="AY394" s="253" t="s">
        <v>155</v>
      </c>
    </row>
    <row r="395" s="14" customFormat="1">
      <c r="A395" s="14"/>
      <c r="B395" s="243"/>
      <c r="C395" s="244"/>
      <c r="D395" s="234" t="s">
        <v>163</v>
      </c>
      <c r="E395" s="245" t="s">
        <v>1</v>
      </c>
      <c r="F395" s="246" t="s">
        <v>368</v>
      </c>
      <c r="G395" s="244"/>
      <c r="H395" s="247">
        <v>10.710000000000001</v>
      </c>
      <c r="I395" s="248"/>
      <c r="J395" s="244"/>
      <c r="K395" s="244"/>
      <c r="L395" s="249"/>
      <c r="M395" s="250"/>
      <c r="N395" s="251"/>
      <c r="O395" s="251"/>
      <c r="P395" s="251"/>
      <c r="Q395" s="251"/>
      <c r="R395" s="251"/>
      <c r="S395" s="251"/>
      <c r="T395" s="252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3" t="s">
        <v>163</v>
      </c>
      <c r="AU395" s="253" t="s">
        <v>83</v>
      </c>
      <c r="AV395" s="14" t="s">
        <v>83</v>
      </c>
      <c r="AW395" s="14" t="s">
        <v>30</v>
      </c>
      <c r="AX395" s="14" t="s">
        <v>73</v>
      </c>
      <c r="AY395" s="253" t="s">
        <v>155</v>
      </c>
    </row>
    <row r="396" s="14" customFormat="1">
      <c r="A396" s="14"/>
      <c r="B396" s="243"/>
      <c r="C396" s="244"/>
      <c r="D396" s="234" t="s">
        <v>163</v>
      </c>
      <c r="E396" s="245" t="s">
        <v>1</v>
      </c>
      <c r="F396" s="246" t="s">
        <v>369</v>
      </c>
      <c r="G396" s="244"/>
      <c r="H396" s="247">
        <v>7.1399999999999997</v>
      </c>
      <c r="I396" s="248"/>
      <c r="J396" s="244"/>
      <c r="K396" s="244"/>
      <c r="L396" s="249"/>
      <c r="M396" s="250"/>
      <c r="N396" s="251"/>
      <c r="O396" s="251"/>
      <c r="P396" s="251"/>
      <c r="Q396" s="251"/>
      <c r="R396" s="251"/>
      <c r="S396" s="251"/>
      <c r="T396" s="252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3" t="s">
        <v>163</v>
      </c>
      <c r="AU396" s="253" t="s">
        <v>83</v>
      </c>
      <c r="AV396" s="14" t="s">
        <v>83</v>
      </c>
      <c r="AW396" s="14" t="s">
        <v>30</v>
      </c>
      <c r="AX396" s="14" t="s">
        <v>73</v>
      </c>
      <c r="AY396" s="253" t="s">
        <v>155</v>
      </c>
    </row>
    <row r="397" s="14" customFormat="1">
      <c r="A397" s="14"/>
      <c r="B397" s="243"/>
      <c r="C397" s="244"/>
      <c r="D397" s="234" t="s">
        <v>163</v>
      </c>
      <c r="E397" s="245" t="s">
        <v>1</v>
      </c>
      <c r="F397" s="246" t="s">
        <v>370</v>
      </c>
      <c r="G397" s="244"/>
      <c r="H397" s="247">
        <v>6.75</v>
      </c>
      <c r="I397" s="248"/>
      <c r="J397" s="244"/>
      <c r="K397" s="244"/>
      <c r="L397" s="249"/>
      <c r="M397" s="250"/>
      <c r="N397" s="251"/>
      <c r="O397" s="251"/>
      <c r="P397" s="251"/>
      <c r="Q397" s="251"/>
      <c r="R397" s="251"/>
      <c r="S397" s="251"/>
      <c r="T397" s="252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3" t="s">
        <v>163</v>
      </c>
      <c r="AU397" s="253" t="s">
        <v>83</v>
      </c>
      <c r="AV397" s="14" t="s">
        <v>83</v>
      </c>
      <c r="AW397" s="14" t="s">
        <v>30</v>
      </c>
      <c r="AX397" s="14" t="s">
        <v>73</v>
      </c>
      <c r="AY397" s="253" t="s">
        <v>155</v>
      </c>
    </row>
    <row r="398" s="14" customFormat="1">
      <c r="A398" s="14"/>
      <c r="B398" s="243"/>
      <c r="C398" s="244"/>
      <c r="D398" s="234" t="s">
        <v>163</v>
      </c>
      <c r="E398" s="245" t="s">
        <v>1</v>
      </c>
      <c r="F398" s="246" t="s">
        <v>371</v>
      </c>
      <c r="G398" s="244"/>
      <c r="H398" s="247">
        <v>1.2</v>
      </c>
      <c r="I398" s="248"/>
      <c r="J398" s="244"/>
      <c r="K398" s="244"/>
      <c r="L398" s="249"/>
      <c r="M398" s="250"/>
      <c r="N398" s="251"/>
      <c r="O398" s="251"/>
      <c r="P398" s="251"/>
      <c r="Q398" s="251"/>
      <c r="R398" s="251"/>
      <c r="S398" s="251"/>
      <c r="T398" s="252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3" t="s">
        <v>163</v>
      </c>
      <c r="AU398" s="253" t="s">
        <v>83</v>
      </c>
      <c r="AV398" s="14" t="s">
        <v>83</v>
      </c>
      <c r="AW398" s="14" t="s">
        <v>30</v>
      </c>
      <c r="AX398" s="14" t="s">
        <v>73</v>
      </c>
      <c r="AY398" s="253" t="s">
        <v>155</v>
      </c>
    </row>
    <row r="399" s="14" customFormat="1">
      <c r="A399" s="14"/>
      <c r="B399" s="243"/>
      <c r="C399" s="244"/>
      <c r="D399" s="234" t="s">
        <v>163</v>
      </c>
      <c r="E399" s="245" t="s">
        <v>1</v>
      </c>
      <c r="F399" s="246" t="s">
        <v>372</v>
      </c>
      <c r="G399" s="244"/>
      <c r="H399" s="247">
        <v>2.3999999999999999</v>
      </c>
      <c r="I399" s="248"/>
      <c r="J399" s="244"/>
      <c r="K399" s="244"/>
      <c r="L399" s="249"/>
      <c r="M399" s="250"/>
      <c r="N399" s="251"/>
      <c r="O399" s="251"/>
      <c r="P399" s="251"/>
      <c r="Q399" s="251"/>
      <c r="R399" s="251"/>
      <c r="S399" s="251"/>
      <c r="T399" s="252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3" t="s">
        <v>163</v>
      </c>
      <c r="AU399" s="253" t="s">
        <v>83</v>
      </c>
      <c r="AV399" s="14" t="s">
        <v>83</v>
      </c>
      <c r="AW399" s="14" t="s">
        <v>30</v>
      </c>
      <c r="AX399" s="14" t="s">
        <v>73</v>
      </c>
      <c r="AY399" s="253" t="s">
        <v>155</v>
      </c>
    </row>
    <row r="400" s="15" customFormat="1">
      <c r="A400" s="15"/>
      <c r="B400" s="254"/>
      <c r="C400" s="255"/>
      <c r="D400" s="234" t="s">
        <v>163</v>
      </c>
      <c r="E400" s="256" t="s">
        <v>1</v>
      </c>
      <c r="F400" s="257" t="s">
        <v>166</v>
      </c>
      <c r="G400" s="255"/>
      <c r="H400" s="258">
        <v>225.90000000000001</v>
      </c>
      <c r="I400" s="259"/>
      <c r="J400" s="255"/>
      <c r="K400" s="255"/>
      <c r="L400" s="260"/>
      <c r="M400" s="261"/>
      <c r="N400" s="262"/>
      <c r="O400" s="262"/>
      <c r="P400" s="262"/>
      <c r="Q400" s="262"/>
      <c r="R400" s="262"/>
      <c r="S400" s="262"/>
      <c r="T400" s="263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64" t="s">
        <v>163</v>
      </c>
      <c r="AU400" s="264" t="s">
        <v>83</v>
      </c>
      <c r="AV400" s="15" t="s">
        <v>162</v>
      </c>
      <c r="AW400" s="15" t="s">
        <v>30</v>
      </c>
      <c r="AX400" s="15" t="s">
        <v>81</v>
      </c>
      <c r="AY400" s="264" t="s">
        <v>155</v>
      </c>
    </row>
    <row r="401" s="2" customFormat="1" ht="24.15" customHeight="1">
      <c r="A401" s="39"/>
      <c r="B401" s="40"/>
      <c r="C401" s="265" t="s">
        <v>237</v>
      </c>
      <c r="D401" s="265" t="s">
        <v>234</v>
      </c>
      <c r="E401" s="266" t="s">
        <v>373</v>
      </c>
      <c r="F401" s="267" t="s">
        <v>374</v>
      </c>
      <c r="G401" s="268" t="s">
        <v>160</v>
      </c>
      <c r="H401" s="269">
        <v>99.396000000000001</v>
      </c>
      <c r="I401" s="270"/>
      <c r="J401" s="271">
        <f>ROUND(I401*H401,2)</f>
        <v>0</v>
      </c>
      <c r="K401" s="267" t="s">
        <v>161</v>
      </c>
      <c r="L401" s="272"/>
      <c r="M401" s="273" t="s">
        <v>1</v>
      </c>
      <c r="N401" s="274" t="s">
        <v>38</v>
      </c>
      <c r="O401" s="92"/>
      <c r="P401" s="228">
        <f>O401*H401</f>
        <v>0</v>
      </c>
      <c r="Q401" s="228">
        <v>0.00075000000000000002</v>
      </c>
      <c r="R401" s="228">
        <f>Q401*H401</f>
        <v>0.074547000000000002</v>
      </c>
      <c r="S401" s="228">
        <v>0</v>
      </c>
      <c r="T401" s="229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30" t="s">
        <v>175</v>
      </c>
      <c r="AT401" s="230" t="s">
        <v>234</v>
      </c>
      <c r="AU401" s="230" t="s">
        <v>83</v>
      </c>
      <c r="AY401" s="18" t="s">
        <v>155</v>
      </c>
      <c r="BE401" s="231">
        <f>IF(N401="základní",J401,0)</f>
        <v>0</v>
      </c>
      <c r="BF401" s="231">
        <f>IF(N401="snížená",J401,0)</f>
        <v>0</v>
      </c>
      <c r="BG401" s="231">
        <f>IF(N401="zákl. přenesená",J401,0)</f>
        <v>0</v>
      </c>
      <c r="BH401" s="231">
        <f>IF(N401="sníž. přenesená",J401,0)</f>
        <v>0</v>
      </c>
      <c r="BI401" s="231">
        <f>IF(N401="nulová",J401,0)</f>
        <v>0</v>
      </c>
      <c r="BJ401" s="18" t="s">
        <v>81</v>
      </c>
      <c r="BK401" s="231">
        <f>ROUND(I401*H401,2)</f>
        <v>0</v>
      </c>
      <c r="BL401" s="18" t="s">
        <v>162</v>
      </c>
      <c r="BM401" s="230" t="s">
        <v>375</v>
      </c>
    </row>
    <row r="402" s="2" customFormat="1" ht="24.15" customHeight="1">
      <c r="A402" s="39"/>
      <c r="B402" s="40"/>
      <c r="C402" s="219" t="s">
        <v>376</v>
      </c>
      <c r="D402" s="219" t="s">
        <v>157</v>
      </c>
      <c r="E402" s="220" t="s">
        <v>352</v>
      </c>
      <c r="F402" s="221" t="s">
        <v>353</v>
      </c>
      <c r="G402" s="222" t="s">
        <v>354</v>
      </c>
      <c r="H402" s="223">
        <v>898.65999999999997</v>
      </c>
      <c r="I402" s="224"/>
      <c r="J402" s="225">
        <f>ROUND(I402*H402,2)</f>
        <v>0</v>
      </c>
      <c r="K402" s="221" t="s">
        <v>161</v>
      </c>
      <c r="L402" s="45"/>
      <c r="M402" s="226" t="s">
        <v>1</v>
      </c>
      <c r="N402" s="227" t="s">
        <v>38</v>
      </c>
      <c r="O402" s="92"/>
      <c r="P402" s="228">
        <f>O402*H402</f>
        <v>0</v>
      </c>
      <c r="Q402" s="228">
        <v>0.0033899999999999998</v>
      </c>
      <c r="R402" s="228">
        <f>Q402*H402</f>
        <v>3.0464573999999995</v>
      </c>
      <c r="S402" s="228">
        <v>0</v>
      </c>
      <c r="T402" s="229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30" t="s">
        <v>162</v>
      </c>
      <c r="AT402" s="230" t="s">
        <v>157</v>
      </c>
      <c r="AU402" s="230" t="s">
        <v>83</v>
      </c>
      <c r="AY402" s="18" t="s">
        <v>155</v>
      </c>
      <c r="BE402" s="231">
        <f>IF(N402="základní",J402,0)</f>
        <v>0</v>
      </c>
      <c r="BF402" s="231">
        <f>IF(N402="snížená",J402,0)</f>
        <v>0</v>
      </c>
      <c r="BG402" s="231">
        <f>IF(N402="zákl. přenesená",J402,0)</f>
        <v>0</v>
      </c>
      <c r="BH402" s="231">
        <f>IF(N402="sníž. přenesená",J402,0)</f>
        <v>0</v>
      </c>
      <c r="BI402" s="231">
        <f>IF(N402="nulová",J402,0)</f>
        <v>0</v>
      </c>
      <c r="BJ402" s="18" t="s">
        <v>81</v>
      </c>
      <c r="BK402" s="231">
        <f>ROUND(I402*H402,2)</f>
        <v>0</v>
      </c>
      <c r="BL402" s="18" t="s">
        <v>162</v>
      </c>
      <c r="BM402" s="230" t="s">
        <v>377</v>
      </c>
    </row>
    <row r="403" s="2" customFormat="1">
      <c r="A403" s="39"/>
      <c r="B403" s="40"/>
      <c r="C403" s="41"/>
      <c r="D403" s="234" t="s">
        <v>272</v>
      </c>
      <c r="E403" s="41"/>
      <c r="F403" s="275" t="s">
        <v>356</v>
      </c>
      <c r="G403" s="41"/>
      <c r="H403" s="41"/>
      <c r="I403" s="276"/>
      <c r="J403" s="41"/>
      <c r="K403" s="41"/>
      <c r="L403" s="45"/>
      <c r="M403" s="277"/>
      <c r="N403" s="278"/>
      <c r="O403" s="92"/>
      <c r="P403" s="92"/>
      <c r="Q403" s="92"/>
      <c r="R403" s="92"/>
      <c r="S403" s="92"/>
      <c r="T403" s="93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272</v>
      </c>
      <c r="AU403" s="18" t="s">
        <v>83</v>
      </c>
    </row>
    <row r="404" s="13" customFormat="1">
      <c r="A404" s="13"/>
      <c r="B404" s="232"/>
      <c r="C404" s="233"/>
      <c r="D404" s="234" t="s">
        <v>163</v>
      </c>
      <c r="E404" s="235" t="s">
        <v>1</v>
      </c>
      <c r="F404" s="236" t="s">
        <v>357</v>
      </c>
      <c r="G404" s="233"/>
      <c r="H404" s="235" t="s">
        <v>1</v>
      </c>
      <c r="I404" s="237"/>
      <c r="J404" s="233"/>
      <c r="K404" s="233"/>
      <c r="L404" s="238"/>
      <c r="M404" s="239"/>
      <c r="N404" s="240"/>
      <c r="O404" s="240"/>
      <c r="P404" s="240"/>
      <c r="Q404" s="240"/>
      <c r="R404" s="240"/>
      <c r="S404" s="240"/>
      <c r="T404" s="241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2" t="s">
        <v>163</v>
      </c>
      <c r="AU404" s="242" t="s">
        <v>83</v>
      </c>
      <c r="AV404" s="13" t="s">
        <v>81</v>
      </c>
      <c r="AW404" s="13" t="s">
        <v>30</v>
      </c>
      <c r="AX404" s="13" t="s">
        <v>73</v>
      </c>
      <c r="AY404" s="242" t="s">
        <v>155</v>
      </c>
    </row>
    <row r="405" s="13" customFormat="1">
      <c r="A405" s="13"/>
      <c r="B405" s="232"/>
      <c r="C405" s="233"/>
      <c r="D405" s="234" t="s">
        <v>163</v>
      </c>
      <c r="E405" s="235" t="s">
        <v>1</v>
      </c>
      <c r="F405" s="236" t="s">
        <v>378</v>
      </c>
      <c r="G405" s="233"/>
      <c r="H405" s="235" t="s">
        <v>1</v>
      </c>
      <c r="I405" s="237"/>
      <c r="J405" s="233"/>
      <c r="K405" s="233"/>
      <c r="L405" s="238"/>
      <c r="M405" s="239"/>
      <c r="N405" s="240"/>
      <c r="O405" s="240"/>
      <c r="P405" s="240"/>
      <c r="Q405" s="240"/>
      <c r="R405" s="240"/>
      <c r="S405" s="240"/>
      <c r="T405" s="241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2" t="s">
        <v>163</v>
      </c>
      <c r="AU405" s="242" t="s">
        <v>83</v>
      </c>
      <c r="AV405" s="13" t="s">
        <v>81</v>
      </c>
      <c r="AW405" s="13" t="s">
        <v>30</v>
      </c>
      <c r="AX405" s="13" t="s">
        <v>73</v>
      </c>
      <c r="AY405" s="242" t="s">
        <v>155</v>
      </c>
    </row>
    <row r="406" s="14" customFormat="1">
      <c r="A406" s="14"/>
      <c r="B406" s="243"/>
      <c r="C406" s="244"/>
      <c r="D406" s="234" t="s">
        <v>163</v>
      </c>
      <c r="E406" s="245" t="s">
        <v>1</v>
      </c>
      <c r="F406" s="246" t="s">
        <v>379</v>
      </c>
      <c r="G406" s="244"/>
      <c r="H406" s="247">
        <v>205.19999999999999</v>
      </c>
      <c r="I406" s="248"/>
      <c r="J406" s="244"/>
      <c r="K406" s="244"/>
      <c r="L406" s="249"/>
      <c r="M406" s="250"/>
      <c r="N406" s="251"/>
      <c r="O406" s="251"/>
      <c r="P406" s="251"/>
      <c r="Q406" s="251"/>
      <c r="R406" s="251"/>
      <c r="S406" s="251"/>
      <c r="T406" s="252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3" t="s">
        <v>163</v>
      </c>
      <c r="AU406" s="253" t="s">
        <v>83</v>
      </c>
      <c r="AV406" s="14" t="s">
        <v>83</v>
      </c>
      <c r="AW406" s="14" t="s">
        <v>30</v>
      </c>
      <c r="AX406" s="14" t="s">
        <v>73</v>
      </c>
      <c r="AY406" s="253" t="s">
        <v>155</v>
      </c>
    </row>
    <row r="407" s="14" customFormat="1">
      <c r="A407" s="14"/>
      <c r="B407" s="243"/>
      <c r="C407" s="244"/>
      <c r="D407" s="234" t="s">
        <v>163</v>
      </c>
      <c r="E407" s="245" t="s">
        <v>1</v>
      </c>
      <c r="F407" s="246" t="s">
        <v>380</v>
      </c>
      <c r="G407" s="244"/>
      <c r="H407" s="247">
        <v>172.80000000000001</v>
      </c>
      <c r="I407" s="248"/>
      <c r="J407" s="244"/>
      <c r="K407" s="244"/>
      <c r="L407" s="249"/>
      <c r="M407" s="250"/>
      <c r="N407" s="251"/>
      <c r="O407" s="251"/>
      <c r="P407" s="251"/>
      <c r="Q407" s="251"/>
      <c r="R407" s="251"/>
      <c r="S407" s="251"/>
      <c r="T407" s="252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3" t="s">
        <v>163</v>
      </c>
      <c r="AU407" s="253" t="s">
        <v>83</v>
      </c>
      <c r="AV407" s="14" t="s">
        <v>83</v>
      </c>
      <c r="AW407" s="14" t="s">
        <v>30</v>
      </c>
      <c r="AX407" s="14" t="s">
        <v>73</v>
      </c>
      <c r="AY407" s="253" t="s">
        <v>155</v>
      </c>
    </row>
    <row r="408" s="14" customFormat="1">
      <c r="A408" s="14"/>
      <c r="B408" s="243"/>
      <c r="C408" s="244"/>
      <c r="D408" s="234" t="s">
        <v>163</v>
      </c>
      <c r="E408" s="245" t="s">
        <v>1</v>
      </c>
      <c r="F408" s="246" t="s">
        <v>381</v>
      </c>
      <c r="G408" s="244"/>
      <c r="H408" s="247">
        <v>56</v>
      </c>
      <c r="I408" s="248"/>
      <c r="J408" s="244"/>
      <c r="K408" s="244"/>
      <c r="L408" s="249"/>
      <c r="M408" s="250"/>
      <c r="N408" s="251"/>
      <c r="O408" s="251"/>
      <c r="P408" s="251"/>
      <c r="Q408" s="251"/>
      <c r="R408" s="251"/>
      <c r="S408" s="251"/>
      <c r="T408" s="252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3" t="s">
        <v>163</v>
      </c>
      <c r="AU408" s="253" t="s">
        <v>83</v>
      </c>
      <c r="AV408" s="14" t="s">
        <v>83</v>
      </c>
      <c r="AW408" s="14" t="s">
        <v>30</v>
      </c>
      <c r="AX408" s="14" t="s">
        <v>73</v>
      </c>
      <c r="AY408" s="253" t="s">
        <v>155</v>
      </c>
    </row>
    <row r="409" s="14" customFormat="1">
      <c r="A409" s="14"/>
      <c r="B409" s="243"/>
      <c r="C409" s="244"/>
      <c r="D409" s="234" t="s">
        <v>163</v>
      </c>
      <c r="E409" s="245" t="s">
        <v>1</v>
      </c>
      <c r="F409" s="246" t="s">
        <v>382</v>
      </c>
      <c r="G409" s="244"/>
      <c r="H409" s="247">
        <v>31.5</v>
      </c>
      <c r="I409" s="248"/>
      <c r="J409" s="244"/>
      <c r="K409" s="244"/>
      <c r="L409" s="249"/>
      <c r="M409" s="250"/>
      <c r="N409" s="251"/>
      <c r="O409" s="251"/>
      <c r="P409" s="251"/>
      <c r="Q409" s="251"/>
      <c r="R409" s="251"/>
      <c r="S409" s="251"/>
      <c r="T409" s="252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3" t="s">
        <v>163</v>
      </c>
      <c r="AU409" s="253" t="s">
        <v>83</v>
      </c>
      <c r="AV409" s="14" t="s">
        <v>83</v>
      </c>
      <c r="AW409" s="14" t="s">
        <v>30</v>
      </c>
      <c r="AX409" s="14" t="s">
        <v>73</v>
      </c>
      <c r="AY409" s="253" t="s">
        <v>155</v>
      </c>
    </row>
    <row r="410" s="14" customFormat="1">
      <c r="A410" s="14"/>
      <c r="B410" s="243"/>
      <c r="C410" s="244"/>
      <c r="D410" s="234" t="s">
        <v>163</v>
      </c>
      <c r="E410" s="245" t="s">
        <v>1</v>
      </c>
      <c r="F410" s="246" t="s">
        <v>383</v>
      </c>
      <c r="G410" s="244"/>
      <c r="H410" s="247">
        <v>21.600000000000001</v>
      </c>
      <c r="I410" s="248"/>
      <c r="J410" s="244"/>
      <c r="K410" s="244"/>
      <c r="L410" s="249"/>
      <c r="M410" s="250"/>
      <c r="N410" s="251"/>
      <c r="O410" s="251"/>
      <c r="P410" s="251"/>
      <c r="Q410" s="251"/>
      <c r="R410" s="251"/>
      <c r="S410" s="251"/>
      <c r="T410" s="252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3" t="s">
        <v>163</v>
      </c>
      <c r="AU410" s="253" t="s">
        <v>83</v>
      </c>
      <c r="AV410" s="14" t="s">
        <v>83</v>
      </c>
      <c r="AW410" s="14" t="s">
        <v>30</v>
      </c>
      <c r="AX410" s="14" t="s">
        <v>73</v>
      </c>
      <c r="AY410" s="253" t="s">
        <v>155</v>
      </c>
    </row>
    <row r="411" s="14" customFormat="1">
      <c r="A411" s="14"/>
      <c r="B411" s="243"/>
      <c r="C411" s="244"/>
      <c r="D411" s="234" t="s">
        <v>163</v>
      </c>
      <c r="E411" s="245" t="s">
        <v>1</v>
      </c>
      <c r="F411" s="246" t="s">
        <v>384</v>
      </c>
      <c r="G411" s="244"/>
      <c r="H411" s="247">
        <v>8.4000000000000004</v>
      </c>
      <c r="I411" s="248"/>
      <c r="J411" s="244"/>
      <c r="K411" s="244"/>
      <c r="L411" s="249"/>
      <c r="M411" s="250"/>
      <c r="N411" s="251"/>
      <c r="O411" s="251"/>
      <c r="P411" s="251"/>
      <c r="Q411" s="251"/>
      <c r="R411" s="251"/>
      <c r="S411" s="251"/>
      <c r="T411" s="252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3" t="s">
        <v>163</v>
      </c>
      <c r="AU411" s="253" t="s">
        <v>83</v>
      </c>
      <c r="AV411" s="14" t="s">
        <v>83</v>
      </c>
      <c r="AW411" s="14" t="s">
        <v>30</v>
      </c>
      <c r="AX411" s="14" t="s">
        <v>73</v>
      </c>
      <c r="AY411" s="253" t="s">
        <v>155</v>
      </c>
    </row>
    <row r="412" s="14" customFormat="1">
      <c r="A412" s="14"/>
      <c r="B412" s="243"/>
      <c r="C412" s="244"/>
      <c r="D412" s="234" t="s">
        <v>163</v>
      </c>
      <c r="E412" s="245" t="s">
        <v>1</v>
      </c>
      <c r="F412" s="246" t="s">
        <v>385</v>
      </c>
      <c r="G412" s="244"/>
      <c r="H412" s="247">
        <v>14</v>
      </c>
      <c r="I412" s="248"/>
      <c r="J412" s="244"/>
      <c r="K412" s="244"/>
      <c r="L412" s="249"/>
      <c r="M412" s="250"/>
      <c r="N412" s="251"/>
      <c r="O412" s="251"/>
      <c r="P412" s="251"/>
      <c r="Q412" s="251"/>
      <c r="R412" s="251"/>
      <c r="S412" s="251"/>
      <c r="T412" s="252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3" t="s">
        <v>163</v>
      </c>
      <c r="AU412" s="253" t="s">
        <v>83</v>
      </c>
      <c r="AV412" s="14" t="s">
        <v>83</v>
      </c>
      <c r="AW412" s="14" t="s">
        <v>30</v>
      </c>
      <c r="AX412" s="14" t="s">
        <v>73</v>
      </c>
      <c r="AY412" s="253" t="s">
        <v>155</v>
      </c>
    </row>
    <row r="413" s="14" customFormat="1">
      <c r="A413" s="14"/>
      <c r="B413" s="243"/>
      <c r="C413" s="244"/>
      <c r="D413" s="234" t="s">
        <v>163</v>
      </c>
      <c r="E413" s="245" t="s">
        <v>1</v>
      </c>
      <c r="F413" s="246" t="s">
        <v>386</v>
      </c>
      <c r="G413" s="244"/>
      <c r="H413" s="247">
        <v>150</v>
      </c>
      <c r="I413" s="248"/>
      <c r="J413" s="244"/>
      <c r="K413" s="244"/>
      <c r="L413" s="249"/>
      <c r="M413" s="250"/>
      <c r="N413" s="251"/>
      <c r="O413" s="251"/>
      <c r="P413" s="251"/>
      <c r="Q413" s="251"/>
      <c r="R413" s="251"/>
      <c r="S413" s="251"/>
      <c r="T413" s="252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3" t="s">
        <v>163</v>
      </c>
      <c r="AU413" s="253" t="s">
        <v>83</v>
      </c>
      <c r="AV413" s="14" t="s">
        <v>83</v>
      </c>
      <c r="AW413" s="14" t="s">
        <v>30</v>
      </c>
      <c r="AX413" s="14" t="s">
        <v>73</v>
      </c>
      <c r="AY413" s="253" t="s">
        <v>155</v>
      </c>
    </row>
    <row r="414" s="14" customFormat="1">
      <c r="A414" s="14"/>
      <c r="B414" s="243"/>
      <c r="C414" s="244"/>
      <c r="D414" s="234" t="s">
        <v>163</v>
      </c>
      <c r="E414" s="245" t="s">
        <v>1</v>
      </c>
      <c r="F414" s="246" t="s">
        <v>387</v>
      </c>
      <c r="G414" s="244"/>
      <c r="H414" s="247">
        <v>100</v>
      </c>
      <c r="I414" s="248"/>
      <c r="J414" s="244"/>
      <c r="K414" s="244"/>
      <c r="L414" s="249"/>
      <c r="M414" s="250"/>
      <c r="N414" s="251"/>
      <c r="O414" s="251"/>
      <c r="P414" s="251"/>
      <c r="Q414" s="251"/>
      <c r="R414" s="251"/>
      <c r="S414" s="251"/>
      <c r="T414" s="252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3" t="s">
        <v>163</v>
      </c>
      <c r="AU414" s="253" t="s">
        <v>83</v>
      </c>
      <c r="AV414" s="14" t="s">
        <v>83</v>
      </c>
      <c r="AW414" s="14" t="s">
        <v>30</v>
      </c>
      <c r="AX414" s="14" t="s">
        <v>73</v>
      </c>
      <c r="AY414" s="253" t="s">
        <v>155</v>
      </c>
    </row>
    <row r="415" s="14" customFormat="1">
      <c r="A415" s="14"/>
      <c r="B415" s="243"/>
      <c r="C415" s="244"/>
      <c r="D415" s="234" t="s">
        <v>163</v>
      </c>
      <c r="E415" s="245" t="s">
        <v>1</v>
      </c>
      <c r="F415" s="246" t="s">
        <v>388</v>
      </c>
      <c r="G415" s="244"/>
      <c r="H415" s="247">
        <v>53.909999999999997</v>
      </c>
      <c r="I415" s="248"/>
      <c r="J415" s="244"/>
      <c r="K415" s="244"/>
      <c r="L415" s="249"/>
      <c r="M415" s="250"/>
      <c r="N415" s="251"/>
      <c r="O415" s="251"/>
      <c r="P415" s="251"/>
      <c r="Q415" s="251"/>
      <c r="R415" s="251"/>
      <c r="S415" s="251"/>
      <c r="T415" s="252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3" t="s">
        <v>163</v>
      </c>
      <c r="AU415" s="253" t="s">
        <v>83</v>
      </c>
      <c r="AV415" s="14" t="s">
        <v>83</v>
      </c>
      <c r="AW415" s="14" t="s">
        <v>30</v>
      </c>
      <c r="AX415" s="14" t="s">
        <v>73</v>
      </c>
      <c r="AY415" s="253" t="s">
        <v>155</v>
      </c>
    </row>
    <row r="416" s="14" customFormat="1">
      <c r="A416" s="14"/>
      <c r="B416" s="243"/>
      <c r="C416" s="244"/>
      <c r="D416" s="234" t="s">
        <v>163</v>
      </c>
      <c r="E416" s="245" t="s">
        <v>1</v>
      </c>
      <c r="F416" s="246" t="s">
        <v>389</v>
      </c>
      <c r="G416" s="244"/>
      <c r="H416" s="247">
        <v>35.939999999999998</v>
      </c>
      <c r="I416" s="248"/>
      <c r="J416" s="244"/>
      <c r="K416" s="244"/>
      <c r="L416" s="249"/>
      <c r="M416" s="250"/>
      <c r="N416" s="251"/>
      <c r="O416" s="251"/>
      <c r="P416" s="251"/>
      <c r="Q416" s="251"/>
      <c r="R416" s="251"/>
      <c r="S416" s="251"/>
      <c r="T416" s="252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3" t="s">
        <v>163</v>
      </c>
      <c r="AU416" s="253" t="s">
        <v>83</v>
      </c>
      <c r="AV416" s="14" t="s">
        <v>83</v>
      </c>
      <c r="AW416" s="14" t="s">
        <v>30</v>
      </c>
      <c r="AX416" s="14" t="s">
        <v>73</v>
      </c>
      <c r="AY416" s="253" t="s">
        <v>155</v>
      </c>
    </row>
    <row r="417" s="14" customFormat="1">
      <c r="A417" s="14"/>
      <c r="B417" s="243"/>
      <c r="C417" s="244"/>
      <c r="D417" s="234" t="s">
        <v>163</v>
      </c>
      <c r="E417" s="245" t="s">
        <v>1</v>
      </c>
      <c r="F417" s="246" t="s">
        <v>390</v>
      </c>
      <c r="G417" s="244"/>
      <c r="H417" s="247">
        <v>7.5</v>
      </c>
      <c r="I417" s="248"/>
      <c r="J417" s="244"/>
      <c r="K417" s="244"/>
      <c r="L417" s="249"/>
      <c r="M417" s="250"/>
      <c r="N417" s="251"/>
      <c r="O417" s="251"/>
      <c r="P417" s="251"/>
      <c r="Q417" s="251"/>
      <c r="R417" s="251"/>
      <c r="S417" s="251"/>
      <c r="T417" s="252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3" t="s">
        <v>163</v>
      </c>
      <c r="AU417" s="253" t="s">
        <v>83</v>
      </c>
      <c r="AV417" s="14" t="s">
        <v>83</v>
      </c>
      <c r="AW417" s="14" t="s">
        <v>30</v>
      </c>
      <c r="AX417" s="14" t="s">
        <v>73</v>
      </c>
      <c r="AY417" s="253" t="s">
        <v>155</v>
      </c>
    </row>
    <row r="418" s="14" customFormat="1">
      <c r="A418" s="14"/>
      <c r="B418" s="243"/>
      <c r="C418" s="244"/>
      <c r="D418" s="234" t="s">
        <v>163</v>
      </c>
      <c r="E418" s="245" t="s">
        <v>1</v>
      </c>
      <c r="F418" s="246" t="s">
        <v>391</v>
      </c>
      <c r="G418" s="244"/>
      <c r="H418" s="247">
        <v>7.1600000000000001</v>
      </c>
      <c r="I418" s="248"/>
      <c r="J418" s="244"/>
      <c r="K418" s="244"/>
      <c r="L418" s="249"/>
      <c r="M418" s="250"/>
      <c r="N418" s="251"/>
      <c r="O418" s="251"/>
      <c r="P418" s="251"/>
      <c r="Q418" s="251"/>
      <c r="R418" s="251"/>
      <c r="S418" s="251"/>
      <c r="T418" s="252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3" t="s">
        <v>163</v>
      </c>
      <c r="AU418" s="253" t="s">
        <v>83</v>
      </c>
      <c r="AV418" s="14" t="s">
        <v>83</v>
      </c>
      <c r="AW418" s="14" t="s">
        <v>30</v>
      </c>
      <c r="AX418" s="14" t="s">
        <v>73</v>
      </c>
      <c r="AY418" s="253" t="s">
        <v>155</v>
      </c>
    </row>
    <row r="419" s="14" customFormat="1">
      <c r="A419" s="14"/>
      <c r="B419" s="243"/>
      <c r="C419" s="244"/>
      <c r="D419" s="234" t="s">
        <v>163</v>
      </c>
      <c r="E419" s="245" t="s">
        <v>1</v>
      </c>
      <c r="F419" s="246" t="s">
        <v>392</v>
      </c>
      <c r="G419" s="244"/>
      <c r="H419" s="247">
        <v>15.75</v>
      </c>
      <c r="I419" s="248"/>
      <c r="J419" s="244"/>
      <c r="K419" s="244"/>
      <c r="L419" s="249"/>
      <c r="M419" s="250"/>
      <c r="N419" s="251"/>
      <c r="O419" s="251"/>
      <c r="P419" s="251"/>
      <c r="Q419" s="251"/>
      <c r="R419" s="251"/>
      <c r="S419" s="251"/>
      <c r="T419" s="252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3" t="s">
        <v>163</v>
      </c>
      <c r="AU419" s="253" t="s">
        <v>83</v>
      </c>
      <c r="AV419" s="14" t="s">
        <v>83</v>
      </c>
      <c r="AW419" s="14" t="s">
        <v>30</v>
      </c>
      <c r="AX419" s="14" t="s">
        <v>73</v>
      </c>
      <c r="AY419" s="253" t="s">
        <v>155</v>
      </c>
    </row>
    <row r="420" s="14" customFormat="1">
      <c r="A420" s="14"/>
      <c r="B420" s="243"/>
      <c r="C420" s="244"/>
      <c r="D420" s="234" t="s">
        <v>163</v>
      </c>
      <c r="E420" s="245" t="s">
        <v>1</v>
      </c>
      <c r="F420" s="246" t="s">
        <v>393</v>
      </c>
      <c r="G420" s="244"/>
      <c r="H420" s="247">
        <v>4.2000000000000002</v>
      </c>
      <c r="I420" s="248"/>
      <c r="J420" s="244"/>
      <c r="K420" s="244"/>
      <c r="L420" s="249"/>
      <c r="M420" s="250"/>
      <c r="N420" s="251"/>
      <c r="O420" s="251"/>
      <c r="P420" s="251"/>
      <c r="Q420" s="251"/>
      <c r="R420" s="251"/>
      <c r="S420" s="251"/>
      <c r="T420" s="252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3" t="s">
        <v>163</v>
      </c>
      <c r="AU420" s="253" t="s">
        <v>83</v>
      </c>
      <c r="AV420" s="14" t="s">
        <v>83</v>
      </c>
      <c r="AW420" s="14" t="s">
        <v>30</v>
      </c>
      <c r="AX420" s="14" t="s">
        <v>73</v>
      </c>
      <c r="AY420" s="253" t="s">
        <v>155</v>
      </c>
    </row>
    <row r="421" s="14" customFormat="1">
      <c r="A421" s="14"/>
      <c r="B421" s="243"/>
      <c r="C421" s="244"/>
      <c r="D421" s="234" t="s">
        <v>163</v>
      </c>
      <c r="E421" s="245" t="s">
        <v>1</v>
      </c>
      <c r="F421" s="246" t="s">
        <v>394</v>
      </c>
      <c r="G421" s="244"/>
      <c r="H421" s="247">
        <v>7.2000000000000002</v>
      </c>
      <c r="I421" s="248"/>
      <c r="J421" s="244"/>
      <c r="K421" s="244"/>
      <c r="L421" s="249"/>
      <c r="M421" s="250"/>
      <c r="N421" s="251"/>
      <c r="O421" s="251"/>
      <c r="P421" s="251"/>
      <c r="Q421" s="251"/>
      <c r="R421" s="251"/>
      <c r="S421" s="251"/>
      <c r="T421" s="252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3" t="s">
        <v>163</v>
      </c>
      <c r="AU421" s="253" t="s">
        <v>83</v>
      </c>
      <c r="AV421" s="14" t="s">
        <v>83</v>
      </c>
      <c r="AW421" s="14" t="s">
        <v>30</v>
      </c>
      <c r="AX421" s="14" t="s">
        <v>73</v>
      </c>
      <c r="AY421" s="253" t="s">
        <v>155</v>
      </c>
    </row>
    <row r="422" s="14" customFormat="1">
      <c r="A422" s="14"/>
      <c r="B422" s="243"/>
      <c r="C422" s="244"/>
      <c r="D422" s="234" t="s">
        <v>163</v>
      </c>
      <c r="E422" s="245" t="s">
        <v>1</v>
      </c>
      <c r="F422" s="246" t="s">
        <v>395</v>
      </c>
      <c r="G422" s="244"/>
      <c r="H422" s="247">
        <v>7.5</v>
      </c>
      <c r="I422" s="248"/>
      <c r="J422" s="244"/>
      <c r="K422" s="244"/>
      <c r="L422" s="249"/>
      <c r="M422" s="250"/>
      <c r="N422" s="251"/>
      <c r="O422" s="251"/>
      <c r="P422" s="251"/>
      <c r="Q422" s="251"/>
      <c r="R422" s="251"/>
      <c r="S422" s="251"/>
      <c r="T422" s="252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3" t="s">
        <v>163</v>
      </c>
      <c r="AU422" s="253" t="s">
        <v>83</v>
      </c>
      <c r="AV422" s="14" t="s">
        <v>83</v>
      </c>
      <c r="AW422" s="14" t="s">
        <v>30</v>
      </c>
      <c r="AX422" s="14" t="s">
        <v>73</v>
      </c>
      <c r="AY422" s="253" t="s">
        <v>155</v>
      </c>
    </row>
    <row r="423" s="15" customFormat="1">
      <c r="A423" s="15"/>
      <c r="B423" s="254"/>
      <c r="C423" s="255"/>
      <c r="D423" s="234" t="s">
        <v>163</v>
      </c>
      <c r="E423" s="256" t="s">
        <v>1</v>
      </c>
      <c r="F423" s="257" t="s">
        <v>166</v>
      </c>
      <c r="G423" s="255"/>
      <c r="H423" s="258">
        <v>898.65999999999997</v>
      </c>
      <c r="I423" s="259"/>
      <c r="J423" s="255"/>
      <c r="K423" s="255"/>
      <c r="L423" s="260"/>
      <c r="M423" s="261"/>
      <c r="N423" s="262"/>
      <c r="O423" s="262"/>
      <c r="P423" s="262"/>
      <c r="Q423" s="262"/>
      <c r="R423" s="262"/>
      <c r="S423" s="262"/>
      <c r="T423" s="263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64" t="s">
        <v>163</v>
      </c>
      <c r="AU423" s="264" t="s">
        <v>83</v>
      </c>
      <c r="AV423" s="15" t="s">
        <v>162</v>
      </c>
      <c r="AW423" s="15" t="s">
        <v>30</v>
      </c>
      <c r="AX423" s="15" t="s">
        <v>81</v>
      </c>
      <c r="AY423" s="264" t="s">
        <v>155</v>
      </c>
    </row>
    <row r="424" s="2" customFormat="1" ht="16.5" customHeight="1">
      <c r="A424" s="39"/>
      <c r="B424" s="40"/>
      <c r="C424" s="265" t="s">
        <v>396</v>
      </c>
      <c r="D424" s="265" t="s">
        <v>234</v>
      </c>
      <c r="E424" s="266" t="s">
        <v>397</v>
      </c>
      <c r="F424" s="267" t="s">
        <v>398</v>
      </c>
      <c r="G424" s="268" t="s">
        <v>160</v>
      </c>
      <c r="H424" s="269">
        <v>395.41000000000002</v>
      </c>
      <c r="I424" s="270"/>
      <c r="J424" s="271">
        <f>ROUND(I424*H424,2)</f>
        <v>0</v>
      </c>
      <c r="K424" s="267" t="s">
        <v>161</v>
      </c>
      <c r="L424" s="272"/>
      <c r="M424" s="273" t="s">
        <v>1</v>
      </c>
      <c r="N424" s="274" t="s">
        <v>38</v>
      </c>
      <c r="O424" s="92"/>
      <c r="P424" s="228">
        <f>O424*H424</f>
        <v>0</v>
      </c>
      <c r="Q424" s="228">
        <v>0.00044999999999999999</v>
      </c>
      <c r="R424" s="228">
        <f>Q424*H424</f>
        <v>0.1779345</v>
      </c>
      <c r="S424" s="228">
        <v>0</v>
      </c>
      <c r="T424" s="229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30" t="s">
        <v>175</v>
      </c>
      <c r="AT424" s="230" t="s">
        <v>234</v>
      </c>
      <c r="AU424" s="230" t="s">
        <v>83</v>
      </c>
      <c r="AY424" s="18" t="s">
        <v>155</v>
      </c>
      <c r="BE424" s="231">
        <f>IF(N424="základní",J424,0)</f>
        <v>0</v>
      </c>
      <c r="BF424" s="231">
        <f>IF(N424="snížená",J424,0)</f>
        <v>0</v>
      </c>
      <c r="BG424" s="231">
        <f>IF(N424="zákl. přenesená",J424,0)</f>
        <v>0</v>
      </c>
      <c r="BH424" s="231">
        <f>IF(N424="sníž. přenesená",J424,0)</f>
        <v>0</v>
      </c>
      <c r="BI424" s="231">
        <f>IF(N424="nulová",J424,0)</f>
        <v>0</v>
      </c>
      <c r="BJ424" s="18" t="s">
        <v>81</v>
      </c>
      <c r="BK424" s="231">
        <f>ROUND(I424*H424,2)</f>
        <v>0</v>
      </c>
      <c r="BL424" s="18" t="s">
        <v>162</v>
      </c>
      <c r="BM424" s="230" t="s">
        <v>399</v>
      </c>
    </row>
    <row r="425" s="2" customFormat="1" ht="44.25" customHeight="1">
      <c r="A425" s="39"/>
      <c r="B425" s="40"/>
      <c r="C425" s="219" t="s">
        <v>400</v>
      </c>
      <c r="D425" s="219" t="s">
        <v>157</v>
      </c>
      <c r="E425" s="220" t="s">
        <v>401</v>
      </c>
      <c r="F425" s="221" t="s">
        <v>402</v>
      </c>
      <c r="G425" s="222" t="s">
        <v>160</v>
      </c>
      <c r="H425" s="223">
        <v>103.14</v>
      </c>
      <c r="I425" s="224"/>
      <c r="J425" s="225">
        <f>ROUND(I425*H425,2)</f>
        <v>0</v>
      </c>
      <c r="K425" s="221" t="s">
        <v>161</v>
      </c>
      <c r="L425" s="45"/>
      <c r="M425" s="226" t="s">
        <v>1</v>
      </c>
      <c r="N425" s="227" t="s">
        <v>38</v>
      </c>
      <c r="O425" s="92"/>
      <c r="P425" s="228">
        <f>O425*H425</f>
        <v>0</v>
      </c>
      <c r="Q425" s="228">
        <v>0.011599999999999999</v>
      </c>
      <c r="R425" s="228">
        <f>Q425*H425</f>
        <v>1.1964239999999999</v>
      </c>
      <c r="S425" s="228">
        <v>0</v>
      </c>
      <c r="T425" s="229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30" t="s">
        <v>162</v>
      </c>
      <c r="AT425" s="230" t="s">
        <v>157</v>
      </c>
      <c r="AU425" s="230" t="s">
        <v>83</v>
      </c>
      <c r="AY425" s="18" t="s">
        <v>155</v>
      </c>
      <c r="BE425" s="231">
        <f>IF(N425="základní",J425,0)</f>
        <v>0</v>
      </c>
      <c r="BF425" s="231">
        <f>IF(N425="snížená",J425,0)</f>
        <v>0</v>
      </c>
      <c r="BG425" s="231">
        <f>IF(N425="zákl. přenesená",J425,0)</f>
        <v>0</v>
      </c>
      <c r="BH425" s="231">
        <f>IF(N425="sníž. přenesená",J425,0)</f>
        <v>0</v>
      </c>
      <c r="BI425" s="231">
        <f>IF(N425="nulová",J425,0)</f>
        <v>0</v>
      </c>
      <c r="BJ425" s="18" t="s">
        <v>81</v>
      </c>
      <c r="BK425" s="231">
        <f>ROUND(I425*H425,2)</f>
        <v>0</v>
      </c>
      <c r="BL425" s="18" t="s">
        <v>162</v>
      </c>
      <c r="BM425" s="230" t="s">
        <v>403</v>
      </c>
    </row>
    <row r="426" s="2" customFormat="1">
      <c r="A426" s="39"/>
      <c r="B426" s="40"/>
      <c r="C426" s="41"/>
      <c r="D426" s="234" t="s">
        <v>272</v>
      </c>
      <c r="E426" s="41"/>
      <c r="F426" s="275" t="s">
        <v>356</v>
      </c>
      <c r="G426" s="41"/>
      <c r="H426" s="41"/>
      <c r="I426" s="276"/>
      <c r="J426" s="41"/>
      <c r="K426" s="41"/>
      <c r="L426" s="45"/>
      <c r="M426" s="277"/>
      <c r="N426" s="278"/>
      <c r="O426" s="92"/>
      <c r="P426" s="92"/>
      <c r="Q426" s="92"/>
      <c r="R426" s="92"/>
      <c r="S426" s="92"/>
      <c r="T426" s="93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272</v>
      </c>
      <c r="AU426" s="18" t="s">
        <v>83</v>
      </c>
    </row>
    <row r="427" s="13" customFormat="1">
      <c r="A427" s="13"/>
      <c r="B427" s="232"/>
      <c r="C427" s="233"/>
      <c r="D427" s="234" t="s">
        <v>163</v>
      </c>
      <c r="E427" s="235" t="s">
        <v>1</v>
      </c>
      <c r="F427" s="236" t="s">
        <v>284</v>
      </c>
      <c r="G427" s="233"/>
      <c r="H427" s="235" t="s">
        <v>1</v>
      </c>
      <c r="I427" s="237"/>
      <c r="J427" s="233"/>
      <c r="K427" s="233"/>
      <c r="L427" s="238"/>
      <c r="M427" s="239"/>
      <c r="N427" s="240"/>
      <c r="O427" s="240"/>
      <c r="P427" s="240"/>
      <c r="Q427" s="240"/>
      <c r="R427" s="240"/>
      <c r="S427" s="240"/>
      <c r="T427" s="241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2" t="s">
        <v>163</v>
      </c>
      <c r="AU427" s="242" t="s">
        <v>83</v>
      </c>
      <c r="AV427" s="13" t="s">
        <v>81</v>
      </c>
      <c r="AW427" s="13" t="s">
        <v>30</v>
      </c>
      <c r="AX427" s="13" t="s">
        <v>73</v>
      </c>
      <c r="AY427" s="242" t="s">
        <v>155</v>
      </c>
    </row>
    <row r="428" s="13" customFormat="1">
      <c r="A428" s="13"/>
      <c r="B428" s="232"/>
      <c r="C428" s="233"/>
      <c r="D428" s="234" t="s">
        <v>163</v>
      </c>
      <c r="E428" s="235" t="s">
        <v>1</v>
      </c>
      <c r="F428" s="236" t="s">
        <v>404</v>
      </c>
      <c r="G428" s="233"/>
      <c r="H428" s="235" t="s">
        <v>1</v>
      </c>
      <c r="I428" s="237"/>
      <c r="J428" s="233"/>
      <c r="K428" s="233"/>
      <c r="L428" s="238"/>
      <c r="M428" s="239"/>
      <c r="N428" s="240"/>
      <c r="O428" s="240"/>
      <c r="P428" s="240"/>
      <c r="Q428" s="240"/>
      <c r="R428" s="240"/>
      <c r="S428" s="240"/>
      <c r="T428" s="241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2" t="s">
        <v>163</v>
      </c>
      <c r="AU428" s="242" t="s">
        <v>83</v>
      </c>
      <c r="AV428" s="13" t="s">
        <v>81</v>
      </c>
      <c r="AW428" s="13" t="s">
        <v>30</v>
      </c>
      <c r="AX428" s="13" t="s">
        <v>73</v>
      </c>
      <c r="AY428" s="242" t="s">
        <v>155</v>
      </c>
    </row>
    <row r="429" s="13" customFormat="1">
      <c r="A429" s="13"/>
      <c r="B429" s="232"/>
      <c r="C429" s="233"/>
      <c r="D429" s="234" t="s">
        <v>163</v>
      </c>
      <c r="E429" s="235" t="s">
        <v>1</v>
      </c>
      <c r="F429" s="236" t="s">
        <v>303</v>
      </c>
      <c r="G429" s="233"/>
      <c r="H429" s="235" t="s">
        <v>1</v>
      </c>
      <c r="I429" s="237"/>
      <c r="J429" s="233"/>
      <c r="K429" s="233"/>
      <c r="L429" s="238"/>
      <c r="M429" s="239"/>
      <c r="N429" s="240"/>
      <c r="O429" s="240"/>
      <c r="P429" s="240"/>
      <c r="Q429" s="240"/>
      <c r="R429" s="240"/>
      <c r="S429" s="240"/>
      <c r="T429" s="241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2" t="s">
        <v>163</v>
      </c>
      <c r="AU429" s="242" t="s">
        <v>83</v>
      </c>
      <c r="AV429" s="13" t="s">
        <v>81</v>
      </c>
      <c r="AW429" s="13" t="s">
        <v>30</v>
      </c>
      <c r="AX429" s="13" t="s">
        <v>73</v>
      </c>
      <c r="AY429" s="242" t="s">
        <v>155</v>
      </c>
    </row>
    <row r="430" s="14" customFormat="1">
      <c r="A430" s="14"/>
      <c r="B430" s="243"/>
      <c r="C430" s="244"/>
      <c r="D430" s="234" t="s">
        <v>163</v>
      </c>
      <c r="E430" s="245" t="s">
        <v>1</v>
      </c>
      <c r="F430" s="246" t="s">
        <v>405</v>
      </c>
      <c r="G430" s="244"/>
      <c r="H430" s="247">
        <v>9.7200000000000006</v>
      </c>
      <c r="I430" s="248"/>
      <c r="J430" s="244"/>
      <c r="K430" s="244"/>
      <c r="L430" s="249"/>
      <c r="M430" s="250"/>
      <c r="N430" s="251"/>
      <c r="O430" s="251"/>
      <c r="P430" s="251"/>
      <c r="Q430" s="251"/>
      <c r="R430" s="251"/>
      <c r="S430" s="251"/>
      <c r="T430" s="252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3" t="s">
        <v>163</v>
      </c>
      <c r="AU430" s="253" t="s">
        <v>83</v>
      </c>
      <c r="AV430" s="14" t="s">
        <v>83</v>
      </c>
      <c r="AW430" s="14" t="s">
        <v>30</v>
      </c>
      <c r="AX430" s="14" t="s">
        <v>73</v>
      </c>
      <c r="AY430" s="253" t="s">
        <v>155</v>
      </c>
    </row>
    <row r="431" s="13" customFormat="1">
      <c r="A431" s="13"/>
      <c r="B431" s="232"/>
      <c r="C431" s="233"/>
      <c r="D431" s="234" t="s">
        <v>163</v>
      </c>
      <c r="E431" s="235" t="s">
        <v>1</v>
      </c>
      <c r="F431" s="236" t="s">
        <v>311</v>
      </c>
      <c r="G431" s="233"/>
      <c r="H431" s="235" t="s">
        <v>1</v>
      </c>
      <c r="I431" s="237"/>
      <c r="J431" s="233"/>
      <c r="K431" s="233"/>
      <c r="L431" s="238"/>
      <c r="M431" s="239"/>
      <c r="N431" s="240"/>
      <c r="O431" s="240"/>
      <c r="P431" s="240"/>
      <c r="Q431" s="240"/>
      <c r="R431" s="240"/>
      <c r="S431" s="240"/>
      <c r="T431" s="241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2" t="s">
        <v>163</v>
      </c>
      <c r="AU431" s="242" t="s">
        <v>83</v>
      </c>
      <c r="AV431" s="13" t="s">
        <v>81</v>
      </c>
      <c r="AW431" s="13" t="s">
        <v>30</v>
      </c>
      <c r="AX431" s="13" t="s">
        <v>73</v>
      </c>
      <c r="AY431" s="242" t="s">
        <v>155</v>
      </c>
    </row>
    <row r="432" s="14" customFormat="1">
      <c r="A432" s="14"/>
      <c r="B432" s="243"/>
      <c r="C432" s="244"/>
      <c r="D432" s="234" t="s">
        <v>163</v>
      </c>
      <c r="E432" s="245" t="s">
        <v>1</v>
      </c>
      <c r="F432" s="246" t="s">
        <v>406</v>
      </c>
      <c r="G432" s="244"/>
      <c r="H432" s="247">
        <v>12.15</v>
      </c>
      <c r="I432" s="248"/>
      <c r="J432" s="244"/>
      <c r="K432" s="244"/>
      <c r="L432" s="249"/>
      <c r="M432" s="250"/>
      <c r="N432" s="251"/>
      <c r="O432" s="251"/>
      <c r="P432" s="251"/>
      <c r="Q432" s="251"/>
      <c r="R432" s="251"/>
      <c r="S432" s="251"/>
      <c r="T432" s="252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3" t="s">
        <v>163</v>
      </c>
      <c r="AU432" s="253" t="s">
        <v>83</v>
      </c>
      <c r="AV432" s="14" t="s">
        <v>83</v>
      </c>
      <c r="AW432" s="14" t="s">
        <v>30</v>
      </c>
      <c r="AX432" s="14" t="s">
        <v>73</v>
      </c>
      <c r="AY432" s="253" t="s">
        <v>155</v>
      </c>
    </row>
    <row r="433" s="14" customFormat="1">
      <c r="A433" s="14"/>
      <c r="B433" s="243"/>
      <c r="C433" s="244"/>
      <c r="D433" s="234" t="s">
        <v>163</v>
      </c>
      <c r="E433" s="245" t="s">
        <v>1</v>
      </c>
      <c r="F433" s="246" t="s">
        <v>407</v>
      </c>
      <c r="G433" s="244"/>
      <c r="H433" s="247">
        <v>7.6500000000000004</v>
      </c>
      <c r="I433" s="248"/>
      <c r="J433" s="244"/>
      <c r="K433" s="244"/>
      <c r="L433" s="249"/>
      <c r="M433" s="250"/>
      <c r="N433" s="251"/>
      <c r="O433" s="251"/>
      <c r="P433" s="251"/>
      <c r="Q433" s="251"/>
      <c r="R433" s="251"/>
      <c r="S433" s="251"/>
      <c r="T433" s="252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3" t="s">
        <v>163</v>
      </c>
      <c r="AU433" s="253" t="s">
        <v>83</v>
      </c>
      <c r="AV433" s="14" t="s">
        <v>83</v>
      </c>
      <c r="AW433" s="14" t="s">
        <v>30</v>
      </c>
      <c r="AX433" s="14" t="s">
        <v>73</v>
      </c>
      <c r="AY433" s="253" t="s">
        <v>155</v>
      </c>
    </row>
    <row r="434" s="13" customFormat="1">
      <c r="A434" s="13"/>
      <c r="B434" s="232"/>
      <c r="C434" s="233"/>
      <c r="D434" s="234" t="s">
        <v>163</v>
      </c>
      <c r="E434" s="235" t="s">
        <v>1</v>
      </c>
      <c r="F434" s="236" t="s">
        <v>320</v>
      </c>
      <c r="G434" s="233"/>
      <c r="H434" s="235" t="s">
        <v>1</v>
      </c>
      <c r="I434" s="237"/>
      <c r="J434" s="233"/>
      <c r="K434" s="233"/>
      <c r="L434" s="238"/>
      <c r="M434" s="239"/>
      <c r="N434" s="240"/>
      <c r="O434" s="240"/>
      <c r="P434" s="240"/>
      <c r="Q434" s="240"/>
      <c r="R434" s="240"/>
      <c r="S434" s="240"/>
      <c r="T434" s="241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2" t="s">
        <v>163</v>
      </c>
      <c r="AU434" s="242" t="s">
        <v>83</v>
      </c>
      <c r="AV434" s="13" t="s">
        <v>81</v>
      </c>
      <c r="AW434" s="13" t="s">
        <v>30</v>
      </c>
      <c r="AX434" s="13" t="s">
        <v>73</v>
      </c>
      <c r="AY434" s="242" t="s">
        <v>155</v>
      </c>
    </row>
    <row r="435" s="13" customFormat="1">
      <c r="A435" s="13"/>
      <c r="B435" s="232"/>
      <c r="C435" s="233"/>
      <c r="D435" s="234" t="s">
        <v>163</v>
      </c>
      <c r="E435" s="235" t="s">
        <v>1</v>
      </c>
      <c r="F435" s="236" t="s">
        <v>408</v>
      </c>
      <c r="G435" s="233"/>
      <c r="H435" s="235" t="s">
        <v>1</v>
      </c>
      <c r="I435" s="237"/>
      <c r="J435" s="233"/>
      <c r="K435" s="233"/>
      <c r="L435" s="238"/>
      <c r="M435" s="239"/>
      <c r="N435" s="240"/>
      <c r="O435" s="240"/>
      <c r="P435" s="240"/>
      <c r="Q435" s="240"/>
      <c r="R435" s="240"/>
      <c r="S435" s="240"/>
      <c r="T435" s="241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2" t="s">
        <v>163</v>
      </c>
      <c r="AU435" s="242" t="s">
        <v>83</v>
      </c>
      <c r="AV435" s="13" t="s">
        <v>81</v>
      </c>
      <c r="AW435" s="13" t="s">
        <v>30</v>
      </c>
      <c r="AX435" s="13" t="s">
        <v>73</v>
      </c>
      <c r="AY435" s="242" t="s">
        <v>155</v>
      </c>
    </row>
    <row r="436" s="14" customFormat="1">
      <c r="A436" s="14"/>
      <c r="B436" s="243"/>
      <c r="C436" s="244"/>
      <c r="D436" s="234" t="s">
        <v>163</v>
      </c>
      <c r="E436" s="245" t="s">
        <v>1</v>
      </c>
      <c r="F436" s="246" t="s">
        <v>409</v>
      </c>
      <c r="G436" s="244"/>
      <c r="H436" s="247">
        <v>5.7599999999999998</v>
      </c>
      <c r="I436" s="248"/>
      <c r="J436" s="244"/>
      <c r="K436" s="244"/>
      <c r="L436" s="249"/>
      <c r="M436" s="250"/>
      <c r="N436" s="251"/>
      <c r="O436" s="251"/>
      <c r="P436" s="251"/>
      <c r="Q436" s="251"/>
      <c r="R436" s="251"/>
      <c r="S436" s="251"/>
      <c r="T436" s="252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3" t="s">
        <v>163</v>
      </c>
      <c r="AU436" s="253" t="s">
        <v>83</v>
      </c>
      <c r="AV436" s="14" t="s">
        <v>83</v>
      </c>
      <c r="AW436" s="14" t="s">
        <v>30</v>
      </c>
      <c r="AX436" s="14" t="s">
        <v>73</v>
      </c>
      <c r="AY436" s="253" t="s">
        <v>155</v>
      </c>
    </row>
    <row r="437" s="13" customFormat="1">
      <c r="A437" s="13"/>
      <c r="B437" s="232"/>
      <c r="C437" s="233"/>
      <c r="D437" s="234" t="s">
        <v>163</v>
      </c>
      <c r="E437" s="235" t="s">
        <v>1</v>
      </c>
      <c r="F437" s="236" t="s">
        <v>328</v>
      </c>
      <c r="G437" s="233"/>
      <c r="H437" s="235" t="s">
        <v>1</v>
      </c>
      <c r="I437" s="237"/>
      <c r="J437" s="233"/>
      <c r="K437" s="233"/>
      <c r="L437" s="238"/>
      <c r="M437" s="239"/>
      <c r="N437" s="240"/>
      <c r="O437" s="240"/>
      <c r="P437" s="240"/>
      <c r="Q437" s="240"/>
      <c r="R437" s="240"/>
      <c r="S437" s="240"/>
      <c r="T437" s="241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2" t="s">
        <v>163</v>
      </c>
      <c r="AU437" s="242" t="s">
        <v>83</v>
      </c>
      <c r="AV437" s="13" t="s">
        <v>81</v>
      </c>
      <c r="AW437" s="13" t="s">
        <v>30</v>
      </c>
      <c r="AX437" s="13" t="s">
        <v>73</v>
      </c>
      <c r="AY437" s="242" t="s">
        <v>155</v>
      </c>
    </row>
    <row r="438" s="14" customFormat="1">
      <c r="A438" s="14"/>
      <c r="B438" s="243"/>
      <c r="C438" s="244"/>
      <c r="D438" s="234" t="s">
        <v>163</v>
      </c>
      <c r="E438" s="245" t="s">
        <v>1</v>
      </c>
      <c r="F438" s="246" t="s">
        <v>410</v>
      </c>
      <c r="G438" s="244"/>
      <c r="H438" s="247">
        <v>67.859999999999999</v>
      </c>
      <c r="I438" s="248"/>
      <c r="J438" s="244"/>
      <c r="K438" s="244"/>
      <c r="L438" s="249"/>
      <c r="M438" s="250"/>
      <c r="N438" s="251"/>
      <c r="O438" s="251"/>
      <c r="P438" s="251"/>
      <c r="Q438" s="251"/>
      <c r="R438" s="251"/>
      <c r="S438" s="251"/>
      <c r="T438" s="252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3" t="s">
        <v>163</v>
      </c>
      <c r="AU438" s="253" t="s">
        <v>83</v>
      </c>
      <c r="AV438" s="14" t="s">
        <v>83</v>
      </c>
      <c r="AW438" s="14" t="s">
        <v>30</v>
      </c>
      <c r="AX438" s="14" t="s">
        <v>73</v>
      </c>
      <c r="AY438" s="253" t="s">
        <v>155</v>
      </c>
    </row>
    <row r="439" s="15" customFormat="1">
      <c r="A439" s="15"/>
      <c r="B439" s="254"/>
      <c r="C439" s="255"/>
      <c r="D439" s="234" t="s">
        <v>163</v>
      </c>
      <c r="E439" s="256" t="s">
        <v>1</v>
      </c>
      <c r="F439" s="257" t="s">
        <v>166</v>
      </c>
      <c r="G439" s="255"/>
      <c r="H439" s="258">
        <v>103.14</v>
      </c>
      <c r="I439" s="259"/>
      <c r="J439" s="255"/>
      <c r="K439" s="255"/>
      <c r="L439" s="260"/>
      <c r="M439" s="261"/>
      <c r="N439" s="262"/>
      <c r="O439" s="262"/>
      <c r="P439" s="262"/>
      <c r="Q439" s="262"/>
      <c r="R439" s="262"/>
      <c r="S439" s="262"/>
      <c r="T439" s="263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64" t="s">
        <v>163</v>
      </c>
      <c r="AU439" s="264" t="s">
        <v>83</v>
      </c>
      <c r="AV439" s="15" t="s">
        <v>162</v>
      </c>
      <c r="AW439" s="15" t="s">
        <v>30</v>
      </c>
      <c r="AX439" s="15" t="s">
        <v>81</v>
      </c>
      <c r="AY439" s="264" t="s">
        <v>155</v>
      </c>
    </row>
    <row r="440" s="2" customFormat="1" ht="24.15" customHeight="1">
      <c r="A440" s="39"/>
      <c r="B440" s="40"/>
      <c r="C440" s="265" t="s">
        <v>246</v>
      </c>
      <c r="D440" s="265" t="s">
        <v>234</v>
      </c>
      <c r="E440" s="266" t="s">
        <v>411</v>
      </c>
      <c r="F440" s="267" t="s">
        <v>412</v>
      </c>
      <c r="G440" s="268" t="s">
        <v>160</v>
      </c>
      <c r="H440" s="269">
        <v>113.45399999999999</v>
      </c>
      <c r="I440" s="270"/>
      <c r="J440" s="271">
        <f>ROUND(I440*H440,2)</f>
        <v>0</v>
      </c>
      <c r="K440" s="267" t="s">
        <v>161</v>
      </c>
      <c r="L440" s="272"/>
      <c r="M440" s="273" t="s">
        <v>1</v>
      </c>
      <c r="N440" s="274" t="s">
        <v>38</v>
      </c>
      <c r="O440" s="92"/>
      <c r="P440" s="228">
        <f>O440*H440</f>
        <v>0</v>
      </c>
      <c r="Q440" s="228">
        <v>0.021999999999999999</v>
      </c>
      <c r="R440" s="228">
        <f>Q440*H440</f>
        <v>2.4959879999999997</v>
      </c>
      <c r="S440" s="228">
        <v>0</v>
      </c>
      <c r="T440" s="229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30" t="s">
        <v>175</v>
      </c>
      <c r="AT440" s="230" t="s">
        <v>234</v>
      </c>
      <c r="AU440" s="230" t="s">
        <v>83</v>
      </c>
      <c r="AY440" s="18" t="s">
        <v>155</v>
      </c>
      <c r="BE440" s="231">
        <f>IF(N440="základní",J440,0)</f>
        <v>0</v>
      </c>
      <c r="BF440" s="231">
        <f>IF(N440="snížená",J440,0)</f>
        <v>0</v>
      </c>
      <c r="BG440" s="231">
        <f>IF(N440="zákl. přenesená",J440,0)</f>
        <v>0</v>
      </c>
      <c r="BH440" s="231">
        <f>IF(N440="sníž. přenesená",J440,0)</f>
        <v>0</v>
      </c>
      <c r="BI440" s="231">
        <f>IF(N440="nulová",J440,0)</f>
        <v>0</v>
      </c>
      <c r="BJ440" s="18" t="s">
        <v>81</v>
      </c>
      <c r="BK440" s="231">
        <f>ROUND(I440*H440,2)</f>
        <v>0</v>
      </c>
      <c r="BL440" s="18" t="s">
        <v>162</v>
      </c>
      <c r="BM440" s="230" t="s">
        <v>413</v>
      </c>
    </row>
    <row r="441" s="2" customFormat="1" ht="24.15" customHeight="1">
      <c r="A441" s="39"/>
      <c r="B441" s="40"/>
      <c r="C441" s="219" t="s">
        <v>414</v>
      </c>
      <c r="D441" s="219" t="s">
        <v>157</v>
      </c>
      <c r="E441" s="220" t="s">
        <v>415</v>
      </c>
      <c r="F441" s="221" t="s">
        <v>416</v>
      </c>
      <c r="G441" s="222" t="s">
        <v>160</v>
      </c>
      <c r="H441" s="223">
        <v>1997.895</v>
      </c>
      <c r="I441" s="224"/>
      <c r="J441" s="225">
        <f>ROUND(I441*H441,2)</f>
        <v>0</v>
      </c>
      <c r="K441" s="221" t="s">
        <v>161</v>
      </c>
      <c r="L441" s="45"/>
      <c r="M441" s="226" t="s">
        <v>1</v>
      </c>
      <c r="N441" s="227" t="s">
        <v>38</v>
      </c>
      <c r="O441" s="92"/>
      <c r="P441" s="228">
        <f>O441*H441</f>
        <v>0</v>
      </c>
      <c r="Q441" s="228">
        <v>8.0000000000000007E-05</v>
      </c>
      <c r="R441" s="228">
        <f>Q441*H441</f>
        <v>0.15983160000000002</v>
      </c>
      <c r="S441" s="228">
        <v>0</v>
      </c>
      <c r="T441" s="229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30" t="s">
        <v>162</v>
      </c>
      <c r="AT441" s="230" t="s">
        <v>157</v>
      </c>
      <c r="AU441" s="230" t="s">
        <v>83</v>
      </c>
      <c r="AY441" s="18" t="s">
        <v>155</v>
      </c>
      <c r="BE441" s="231">
        <f>IF(N441="základní",J441,0)</f>
        <v>0</v>
      </c>
      <c r="BF441" s="231">
        <f>IF(N441="snížená",J441,0)</f>
        <v>0</v>
      </c>
      <c r="BG441" s="231">
        <f>IF(N441="zákl. přenesená",J441,0)</f>
        <v>0</v>
      </c>
      <c r="BH441" s="231">
        <f>IF(N441="sníž. přenesená",J441,0)</f>
        <v>0</v>
      </c>
      <c r="BI441" s="231">
        <f>IF(N441="nulová",J441,0)</f>
        <v>0</v>
      </c>
      <c r="BJ441" s="18" t="s">
        <v>81</v>
      </c>
      <c r="BK441" s="231">
        <f>ROUND(I441*H441,2)</f>
        <v>0</v>
      </c>
      <c r="BL441" s="18" t="s">
        <v>162</v>
      </c>
      <c r="BM441" s="230" t="s">
        <v>417</v>
      </c>
    </row>
    <row r="442" s="13" customFormat="1">
      <c r="A442" s="13"/>
      <c r="B442" s="232"/>
      <c r="C442" s="233"/>
      <c r="D442" s="234" t="s">
        <v>163</v>
      </c>
      <c r="E442" s="235" t="s">
        <v>1</v>
      </c>
      <c r="F442" s="236" t="s">
        <v>418</v>
      </c>
      <c r="G442" s="233"/>
      <c r="H442" s="235" t="s">
        <v>1</v>
      </c>
      <c r="I442" s="237"/>
      <c r="J442" s="233"/>
      <c r="K442" s="233"/>
      <c r="L442" s="238"/>
      <c r="M442" s="239"/>
      <c r="N442" s="240"/>
      <c r="O442" s="240"/>
      <c r="P442" s="240"/>
      <c r="Q442" s="240"/>
      <c r="R442" s="240"/>
      <c r="S442" s="240"/>
      <c r="T442" s="241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2" t="s">
        <v>163</v>
      </c>
      <c r="AU442" s="242" t="s">
        <v>83</v>
      </c>
      <c r="AV442" s="13" t="s">
        <v>81</v>
      </c>
      <c r="AW442" s="13" t="s">
        <v>30</v>
      </c>
      <c r="AX442" s="13" t="s">
        <v>73</v>
      </c>
      <c r="AY442" s="242" t="s">
        <v>155</v>
      </c>
    </row>
    <row r="443" s="14" customFormat="1">
      <c r="A443" s="14"/>
      <c r="B443" s="243"/>
      <c r="C443" s="244"/>
      <c r="D443" s="234" t="s">
        <v>163</v>
      </c>
      <c r="E443" s="245" t="s">
        <v>1</v>
      </c>
      <c r="F443" s="246" t="s">
        <v>419</v>
      </c>
      <c r="G443" s="244"/>
      <c r="H443" s="247">
        <v>1974.7349999999999</v>
      </c>
      <c r="I443" s="248"/>
      <c r="J443" s="244"/>
      <c r="K443" s="244"/>
      <c r="L443" s="249"/>
      <c r="M443" s="250"/>
      <c r="N443" s="251"/>
      <c r="O443" s="251"/>
      <c r="P443" s="251"/>
      <c r="Q443" s="251"/>
      <c r="R443" s="251"/>
      <c r="S443" s="251"/>
      <c r="T443" s="252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3" t="s">
        <v>163</v>
      </c>
      <c r="AU443" s="253" t="s">
        <v>83</v>
      </c>
      <c r="AV443" s="14" t="s">
        <v>83</v>
      </c>
      <c r="AW443" s="14" t="s">
        <v>30</v>
      </c>
      <c r="AX443" s="14" t="s">
        <v>73</v>
      </c>
      <c r="AY443" s="253" t="s">
        <v>155</v>
      </c>
    </row>
    <row r="444" s="14" customFormat="1">
      <c r="A444" s="14"/>
      <c r="B444" s="243"/>
      <c r="C444" s="244"/>
      <c r="D444" s="234" t="s">
        <v>163</v>
      </c>
      <c r="E444" s="245" t="s">
        <v>1</v>
      </c>
      <c r="F444" s="246" t="s">
        <v>420</v>
      </c>
      <c r="G444" s="244"/>
      <c r="H444" s="247">
        <v>23.16</v>
      </c>
      <c r="I444" s="248"/>
      <c r="J444" s="244"/>
      <c r="K444" s="244"/>
      <c r="L444" s="249"/>
      <c r="M444" s="250"/>
      <c r="N444" s="251"/>
      <c r="O444" s="251"/>
      <c r="P444" s="251"/>
      <c r="Q444" s="251"/>
      <c r="R444" s="251"/>
      <c r="S444" s="251"/>
      <c r="T444" s="252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3" t="s">
        <v>163</v>
      </c>
      <c r="AU444" s="253" t="s">
        <v>83</v>
      </c>
      <c r="AV444" s="14" t="s">
        <v>83</v>
      </c>
      <c r="AW444" s="14" t="s">
        <v>30</v>
      </c>
      <c r="AX444" s="14" t="s">
        <v>73</v>
      </c>
      <c r="AY444" s="253" t="s">
        <v>155</v>
      </c>
    </row>
    <row r="445" s="15" customFormat="1">
      <c r="A445" s="15"/>
      <c r="B445" s="254"/>
      <c r="C445" s="255"/>
      <c r="D445" s="234" t="s">
        <v>163</v>
      </c>
      <c r="E445" s="256" t="s">
        <v>1</v>
      </c>
      <c r="F445" s="257" t="s">
        <v>166</v>
      </c>
      <c r="G445" s="255"/>
      <c r="H445" s="258">
        <v>1997.895</v>
      </c>
      <c r="I445" s="259"/>
      <c r="J445" s="255"/>
      <c r="K445" s="255"/>
      <c r="L445" s="260"/>
      <c r="M445" s="261"/>
      <c r="N445" s="262"/>
      <c r="O445" s="262"/>
      <c r="P445" s="262"/>
      <c r="Q445" s="262"/>
      <c r="R445" s="262"/>
      <c r="S445" s="262"/>
      <c r="T445" s="263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64" t="s">
        <v>163</v>
      </c>
      <c r="AU445" s="264" t="s">
        <v>83</v>
      </c>
      <c r="AV445" s="15" t="s">
        <v>162</v>
      </c>
      <c r="AW445" s="15" t="s">
        <v>30</v>
      </c>
      <c r="AX445" s="15" t="s">
        <v>81</v>
      </c>
      <c r="AY445" s="264" t="s">
        <v>155</v>
      </c>
    </row>
    <row r="446" s="2" customFormat="1" ht="24.15" customHeight="1">
      <c r="A446" s="39"/>
      <c r="B446" s="40"/>
      <c r="C446" s="219" t="s">
        <v>253</v>
      </c>
      <c r="D446" s="219" t="s">
        <v>157</v>
      </c>
      <c r="E446" s="220" t="s">
        <v>421</v>
      </c>
      <c r="F446" s="221" t="s">
        <v>422</v>
      </c>
      <c r="G446" s="222" t="s">
        <v>160</v>
      </c>
      <c r="H446" s="223">
        <v>103.14</v>
      </c>
      <c r="I446" s="224"/>
      <c r="J446" s="225">
        <f>ROUND(I446*H446,2)</f>
        <v>0</v>
      </c>
      <c r="K446" s="221" t="s">
        <v>161</v>
      </c>
      <c r="L446" s="45"/>
      <c r="M446" s="226" t="s">
        <v>1</v>
      </c>
      <c r="N446" s="227" t="s">
        <v>38</v>
      </c>
      <c r="O446" s="92"/>
      <c r="P446" s="228">
        <f>O446*H446</f>
        <v>0</v>
      </c>
      <c r="Q446" s="228">
        <v>8.0000000000000007E-05</v>
      </c>
      <c r="R446" s="228">
        <f>Q446*H446</f>
        <v>0.0082512000000000002</v>
      </c>
      <c r="S446" s="228">
        <v>0</v>
      </c>
      <c r="T446" s="229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30" t="s">
        <v>162</v>
      </c>
      <c r="AT446" s="230" t="s">
        <v>157</v>
      </c>
      <c r="AU446" s="230" t="s">
        <v>83</v>
      </c>
      <c r="AY446" s="18" t="s">
        <v>155</v>
      </c>
      <c r="BE446" s="231">
        <f>IF(N446="základní",J446,0)</f>
        <v>0</v>
      </c>
      <c r="BF446" s="231">
        <f>IF(N446="snížená",J446,0)</f>
        <v>0</v>
      </c>
      <c r="BG446" s="231">
        <f>IF(N446="zákl. přenesená",J446,0)</f>
        <v>0</v>
      </c>
      <c r="BH446" s="231">
        <f>IF(N446="sníž. přenesená",J446,0)</f>
        <v>0</v>
      </c>
      <c r="BI446" s="231">
        <f>IF(N446="nulová",J446,0)</f>
        <v>0</v>
      </c>
      <c r="BJ446" s="18" t="s">
        <v>81</v>
      </c>
      <c r="BK446" s="231">
        <f>ROUND(I446*H446,2)</f>
        <v>0</v>
      </c>
      <c r="BL446" s="18" t="s">
        <v>162</v>
      </c>
      <c r="BM446" s="230" t="s">
        <v>423</v>
      </c>
    </row>
    <row r="447" s="13" customFormat="1">
      <c r="A447" s="13"/>
      <c r="B447" s="232"/>
      <c r="C447" s="233"/>
      <c r="D447" s="234" t="s">
        <v>163</v>
      </c>
      <c r="E447" s="235" t="s">
        <v>1</v>
      </c>
      <c r="F447" s="236" t="s">
        <v>424</v>
      </c>
      <c r="G447" s="233"/>
      <c r="H447" s="235" t="s">
        <v>1</v>
      </c>
      <c r="I447" s="237"/>
      <c r="J447" s="233"/>
      <c r="K447" s="233"/>
      <c r="L447" s="238"/>
      <c r="M447" s="239"/>
      <c r="N447" s="240"/>
      <c r="O447" s="240"/>
      <c r="P447" s="240"/>
      <c r="Q447" s="240"/>
      <c r="R447" s="240"/>
      <c r="S447" s="240"/>
      <c r="T447" s="241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2" t="s">
        <v>163</v>
      </c>
      <c r="AU447" s="242" t="s">
        <v>83</v>
      </c>
      <c r="AV447" s="13" t="s">
        <v>81</v>
      </c>
      <c r="AW447" s="13" t="s">
        <v>30</v>
      </c>
      <c r="AX447" s="13" t="s">
        <v>73</v>
      </c>
      <c r="AY447" s="242" t="s">
        <v>155</v>
      </c>
    </row>
    <row r="448" s="14" customFormat="1">
      <c r="A448" s="14"/>
      <c r="B448" s="243"/>
      <c r="C448" s="244"/>
      <c r="D448" s="234" t="s">
        <v>163</v>
      </c>
      <c r="E448" s="245" t="s">
        <v>1</v>
      </c>
      <c r="F448" s="246" t="s">
        <v>425</v>
      </c>
      <c r="G448" s="244"/>
      <c r="H448" s="247">
        <v>103.14</v>
      </c>
      <c r="I448" s="248"/>
      <c r="J448" s="244"/>
      <c r="K448" s="244"/>
      <c r="L448" s="249"/>
      <c r="M448" s="250"/>
      <c r="N448" s="251"/>
      <c r="O448" s="251"/>
      <c r="P448" s="251"/>
      <c r="Q448" s="251"/>
      <c r="R448" s="251"/>
      <c r="S448" s="251"/>
      <c r="T448" s="252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3" t="s">
        <v>163</v>
      </c>
      <c r="AU448" s="253" t="s">
        <v>83</v>
      </c>
      <c r="AV448" s="14" t="s">
        <v>83</v>
      </c>
      <c r="AW448" s="14" t="s">
        <v>30</v>
      </c>
      <c r="AX448" s="14" t="s">
        <v>73</v>
      </c>
      <c r="AY448" s="253" t="s">
        <v>155</v>
      </c>
    </row>
    <row r="449" s="15" customFormat="1">
      <c r="A449" s="15"/>
      <c r="B449" s="254"/>
      <c r="C449" s="255"/>
      <c r="D449" s="234" t="s">
        <v>163</v>
      </c>
      <c r="E449" s="256" t="s">
        <v>1</v>
      </c>
      <c r="F449" s="257" t="s">
        <v>166</v>
      </c>
      <c r="G449" s="255"/>
      <c r="H449" s="258">
        <v>103.14</v>
      </c>
      <c r="I449" s="259"/>
      <c r="J449" s="255"/>
      <c r="K449" s="255"/>
      <c r="L449" s="260"/>
      <c r="M449" s="261"/>
      <c r="N449" s="262"/>
      <c r="O449" s="262"/>
      <c r="P449" s="262"/>
      <c r="Q449" s="262"/>
      <c r="R449" s="262"/>
      <c r="S449" s="262"/>
      <c r="T449" s="263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T449" s="264" t="s">
        <v>163</v>
      </c>
      <c r="AU449" s="264" t="s">
        <v>83</v>
      </c>
      <c r="AV449" s="15" t="s">
        <v>162</v>
      </c>
      <c r="AW449" s="15" t="s">
        <v>30</v>
      </c>
      <c r="AX449" s="15" t="s">
        <v>81</v>
      </c>
      <c r="AY449" s="264" t="s">
        <v>155</v>
      </c>
    </row>
    <row r="450" s="2" customFormat="1" ht="21.75" customHeight="1">
      <c r="A450" s="39"/>
      <c r="B450" s="40"/>
      <c r="C450" s="219" t="s">
        <v>426</v>
      </c>
      <c r="D450" s="219" t="s">
        <v>157</v>
      </c>
      <c r="E450" s="220" t="s">
        <v>427</v>
      </c>
      <c r="F450" s="221" t="s">
        <v>428</v>
      </c>
      <c r="G450" s="222" t="s">
        <v>354</v>
      </c>
      <c r="H450" s="223">
        <v>217.5</v>
      </c>
      <c r="I450" s="224"/>
      <c r="J450" s="225">
        <f>ROUND(I450*H450,2)</f>
        <v>0</v>
      </c>
      <c r="K450" s="221" t="s">
        <v>161</v>
      </c>
      <c r="L450" s="45"/>
      <c r="M450" s="226" t="s">
        <v>1</v>
      </c>
      <c r="N450" s="227" t="s">
        <v>38</v>
      </c>
      <c r="O450" s="92"/>
      <c r="P450" s="228">
        <f>O450*H450</f>
        <v>0</v>
      </c>
      <c r="Q450" s="228">
        <v>3.0000000000000001E-05</v>
      </c>
      <c r="R450" s="228">
        <f>Q450*H450</f>
        <v>0.0065250000000000004</v>
      </c>
      <c r="S450" s="228">
        <v>0</v>
      </c>
      <c r="T450" s="229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30" t="s">
        <v>162</v>
      </c>
      <c r="AT450" s="230" t="s">
        <v>157</v>
      </c>
      <c r="AU450" s="230" t="s">
        <v>83</v>
      </c>
      <c r="AY450" s="18" t="s">
        <v>155</v>
      </c>
      <c r="BE450" s="231">
        <f>IF(N450="základní",J450,0)</f>
        <v>0</v>
      </c>
      <c r="BF450" s="231">
        <f>IF(N450="snížená",J450,0)</f>
        <v>0</v>
      </c>
      <c r="BG450" s="231">
        <f>IF(N450="zákl. přenesená",J450,0)</f>
        <v>0</v>
      </c>
      <c r="BH450" s="231">
        <f>IF(N450="sníž. přenesená",J450,0)</f>
        <v>0</v>
      </c>
      <c r="BI450" s="231">
        <f>IF(N450="nulová",J450,0)</f>
        <v>0</v>
      </c>
      <c r="BJ450" s="18" t="s">
        <v>81</v>
      </c>
      <c r="BK450" s="231">
        <f>ROUND(I450*H450,2)</f>
        <v>0</v>
      </c>
      <c r="BL450" s="18" t="s">
        <v>162</v>
      </c>
      <c r="BM450" s="230" t="s">
        <v>429</v>
      </c>
    </row>
    <row r="451" s="14" customFormat="1">
      <c r="A451" s="14"/>
      <c r="B451" s="243"/>
      <c r="C451" s="244"/>
      <c r="D451" s="234" t="s">
        <v>163</v>
      </c>
      <c r="E451" s="245" t="s">
        <v>1</v>
      </c>
      <c r="F451" s="246" t="s">
        <v>430</v>
      </c>
      <c r="G451" s="244"/>
      <c r="H451" s="247">
        <v>217.5</v>
      </c>
      <c r="I451" s="248"/>
      <c r="J451" s="244"/>
      <c r="K451" s="244"/>
      <c r="L451" s="249"/>
      <c r="M451" s="250"/>
      <c r="N451" s="251"/>
      <c r="O451" s="251"/>
      <c r="P451" s="251"/>
      <c r="Q451" s="251"/>
      <c r="R451" s="251"/>
      <c r="S451" s="251"/>
      <c r="T451" s="252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3" t="s">
        <v>163</v>
      </c>
      <c r="AU451" s="253" t="s">
        <v>83</v>
      </c>
      <c r="AV451" s="14" t="s">
        <v>83</v>
      </c>
      <c r="AW451" s="14" t="s">
        <v>30</v>
      </c>
      <c r="AX451" s="14" t="s">
        <v>73</v>
      </c>
      <c r="AY451" s="253" t="s">
        <v>155</v>
      </c>
    </row>
    <row r="452" s="15" customFormat="1">
      <c r="A452" s="15"/>
      <c r="B452" s="254"/>
      <c r="C452" s="255"/>
      <c r="D452" s="234" t="s">
        <v>163</v>
      </c>
      <c r="E452" s="256" t="s">
        <v>1</v>
      </c>
      <c r="F452" s="257" t="s">
        <v>166</v>
      </c>
      <c r="G452" s="255"/>
      <c r="H452" s="258">
        <v>217.5</v>
      </c>
      <c r="I452" s="259"/>
      <c r="J452" s="255"/>
      <c r="K452" s="255"/>
      <c r="L452" s="260"/>
      <c r="M452" s="261"/>
      <c r="N452" s="262"/>
      <c r="O452" s="262"/>
      <c r="P452" s="262"/>
      <c r="Q452" s="262"/>
      <c r="R452" s="262"/>
      <c r="S452" s="262"/>
      <c r="T452" s="263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T452" s="264" t="s">
        <v>163</v>
      </c>
      <c r="AU452" s="264" t="s">
        <v>83</v>
      </c>
      <c r="AV452" s="15" t="s">
        <v>162</v>
      </c>
      <c r="AW452" s="15" t="s">
        <v>30</v>
      </c>
      <c r="AX452" s="15" t="s">
        <v>81</v>
      </c>
      <c r="AY452" s="264" t="s">
        <v>155</v>
      </c>
    </row>
    <row r="453" s="2" customFormat="1" ht="24.15" customHeight="1">
      <c r="A453" s="39"/>
      <c r="B453" s="40"/>
      <c r="C453" s="265" t="s">
        <v>258</v>
      </c>
      <c r="D453" s="265" t="s">
        <v>234</v>
      </c>
      <c r="E453" s="266" t="s">
        <v>431</v>
      </c>
      <c r="F453" s="267" t="s">
        <v>432</v>
      </c>
      <c r="G453" s="268" t="s">
        <v>354</v>
      </c>
      <c r="H453" s="269">
        <v>196.78999999999999</v>
      </c>
      <c r="I453" s="270"/>
      <c r="J453" s="271">
        <f>ROUND(I453*H453,2)</f>
        <v>0</v>
      </c>
      <c r="K453" s="267" t="s">
        <v>161</v>
      </c>
      <c r="L453" s="272"/>
      <c r="M453" s="273" t="s">
        <v>1</v>
      </c>
      <c r="N453" s="274" t="s">
        <v>38</v>
      </c>
      <c r="O453" s="92"/>
      <c r="P453" s="228">
        <f>O453*H453</f>
        <v>0</v>
      </c>
      <c r="Q453" s="228">
        <v>0.00050000000000000001</v>
      </c>
      <c r="R453" s="228">
        <f>Q453*H453</f>
        <v>0.098394999999999996</v>
      </c>
      <c r="S453" s="228">
        <v>0</v>
      </c>
      <c r="T453" s="229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30" t="s">
        <v>175</v>
      </c>
      <c r="AT453" s="230" t="s">
        <v>234</v>
      </c>
      <c r="AU453" s="230" t="s">
        <v>83</v>
      </c>
      <c r="AY453" s="18" t="s">
        <v>155</v>
      </c>
      <c r="BE453" s="231">
        <f>IF(N453="základní",J453,0)</f>
        <v>0</v>
      </c>
      <c r="BF453" s="231">
        <f>IF(N453="snížená",J453,0)</f>
        <v>0</v>
      </c>
      <c r="BG453" s="231">
        <f>IF(N453="zákl. přenesená",J453,0)</f>
        <v>0</v>
      </c>
      <c r="BH453" s="231">
        <f>IF(N453="sníž. přenesená",J453,0)</f>
        <v>0</v>
      </c>
      <c r="BI453" s="231">
        <f>IF(N453="nulová",J453,0)</f>
        <v>0</v>
      </c>
      <c r="BJ453" s="18" t="s">
        <v>81</v>
      </c>
      <c r="BK453" s="231">
        <f>ROUND(I453*H453,2)</f>
        <v>0</v>
      </c>
      <c r="BL453" s="18" t="s">
        <v>162</v>
      </c>
      <c r="BM453" s="230" t="s">
        <v>433</v>
      </c>
    </row>
    <row r="454" s="14" customFormat="1">
      <c r="A454" s="14"/>
      <c r="B454" s="243"/>
      <c r="C454" s="244"/>
      <c r="D454" s="234" t="s">
        <v>163</v>
      </c>
      <c r="E454" s="245" t="s">
        <v>1</v>
      </c>
      <c r="F454" s="246" t="s">
        <v>434</v>
      </c>
      <c r="G454" s="244"/>
      <c r="H454" s="247">
        <v>217.5</v>
      </c>
      <c r="I454" s="248"/>
      <c r="J454" s="244"/>
      <c r="K454" s="244"/>
      <c r="L454" s="249"/>
      <c r="M454" s="250"/>
      <c r="N454" s="251"/>
      <c r="O454" s="251"/>
      <c r="P454" s="251"/>
      <c r="Q454" s="251"/>
      <c r="R454" s="251"/>
      <c r="S454" s="251"/>
      <c r="T454" s="252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3" t="s">
        <v>163</v>
      </c>
      <c r="AU454" s="253" t="s">
        <v>83</v>
      </c>
      <c r="AV454" s="14" t="s">
        <v>83</v>
      </c>
      <c r="AW454" s="14" t="s">
        <v>30</v>
      </c>
      <c r="AX454" s="14" t="s">
        <v>73</v>
      </c>
      <c r="AY454" s="253" t="s">
        <v>155</v>
      </c>
    </row>
    <row r="455" s="14" customFormat="1">
      <c r="A455" s="14"/>
      <c r="B455" s="243"/>
      <c r="C455" s="244"/>
      <c r="D455" s="234" t="s">
        <v>163</v>
      </c>
      <c r="E455" s="245" t="s">
        <v>1</v>
      </c>
      <c r="F455" s="246" t="s">
        <v>435</v>
      </c>
      <c r="G455" s="244"/>
      <c r="H455" s="247">
        <v>-38.600000000000001</v>
      </c>
      <c r="I455" s="248"/>
      <c r="J455" s="244"/>
      <c r="K455" s="244"/>
      <c r="L455" s="249"/>
      <c r="M455" s="250"/>
      <c r="N455" s="251"/>
      <c r="O455" s="251"/>
      <c r="P455" s="251"/>
      <c r="Q455" s="251"/>
      <c r="R455" s="251"/>
      <c r="S455" s="251"/>
      <c r="T455" s="252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3" t="s">
        <v>163</v>
      </c>
      <c r="AU455" s="253" t="s">
        <v>83</v>
      </c>
      <c r="AV455" s="14" t="s">
        <v>83</v>
      </c>
      <c r="AW455" s="14" t="s">
        <v>30</v>
      </c>
      <c r="AX455" s="14" t="s">
        <v>73</v>
      </c>
      <c r="AY455" s="253" t="s">
        <v>155</v>
      </c>
    </row>
    <row r="456" s="15" customFormat="1">
      <c r="A456" s="15"/>
      <c r="B456" s="254"/>
      <c r="C456" s="255"/>
      <c r="D456" s="234" t="s">
        <v>163</v>
      </c>
      <c r="E456" s="256" t="s">
        <v>1</v>
      </c>
      <c r="F456" s="257" t="s">
        <v>166</v>
      </c>
      <c r="G456" s="255"/>
      <c r="H456" s="258">
        <v>178.90000000000001</v>
      </c>
      <c r="I456" s="259"/>
      <c r="J456" s="255"/>
      <c r="K456" s="255"/>
      <c r="L456" s="260"/>
      <c r="M456" s="261"/>
      <c r="N456" s="262"/>
      <c r="O456" s="262"/>
      <c r="P456" s="262"/>
      <c r="Q456" s="262"/>
      <c r="R456" s="262"/>
      <c r="S456" s="262"/>
      <c r="T456" s="263"/>
      <c r="U456" s="15"/>
      <c r="V456" s="15"/>
      <c r="W456" s="15"/>
      <c r="X456" s="15"/>
      <c r="Y456" s="15"/>
      <c r="Z456" s="15"/>
      <c r="AA456" s="15"/>
      <c r="AB456" s="15"/>
      <c r="AC456" s="15"/>
      <c r="AD456" s="15"/>
      <c r="AE456" s="15"/>
      <c r="AT456" s="264" t="s">
        <v>163</v>
      </c>
      <c r="AU456" s="264" t="s">
        <v>83</v>
      </c>
      <c r="AV456" s="15" t="s">
        <v>162</v>
      </c>
      <c r="AW456" s="15" t="s">
        <v>30</v>
      </c>
      <c r="AX456" s="15" t="s">
        <v>73</v>
      </c>
      <c r="AY456" s="264" t="s">
        <v>155</v>
      </c>
    </row>
    <row r="457" s="14" customFormat="1">
      <c r="A457" s="14"/>
      <c r="B457" s="243"/>
      <c r="C457" s="244"/>
      <c r="D457" s="234" t="s">
        <v>163</v>
      </c>
      <c r="E457" s="245" t="s">
        <v>1</v>
      </c>
      <c r="F457" s="246" t="s">
        <v>436</v>
      </c>
      <c r="G457" s="244"/>
      <c r="H457" s="247">
        <v>196.78999999999999</v>
      </c>
      <c r="I457" s="248"/>
      <c r="J457" s="244"/>
      <c r="K457" s="244"/>
      <c r="L457" s="249"/>
      <c r="M457" s="250"/>
      <c r="N457" s="251"/>
      <c r="O457" s="251"/>
      <c r="P457" s="251"/>
      <c r="Q457" s="251"/>
      <c r="R457" s="251"/>
      <c r="S457" s="251"/>
      <c r="T457" s="252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3" t="s">
        <v>163</v>
      </c>
      <c r="AU457" s="253" t="s">
        <v>83</v>
      </c>
      <c r="AV457" s="14" t="s">
        <v>83</v>
      </c>
      <c r="AW457" s="14" t="s">
        <v>30</v>
      </c>
      <c r="AX457" s="14" t="s">
        <v>73</v>
      </c>
      <c r="AY457" s="253" t="s">
        <v>155</v>
      </c>
    </row>
    <row r="458" s="15" customFormat="1">
      <c r="A458" s="15"/>
      <c r="B458" s="254"/>
      <c r="C458" s="255"/>
      <c r="D458" s="234" t="s">
        <v>163</v>
      </c>
      <c r="E458" s="256" t="s">
        <v>1</v>
      </c>
      <c r="F458" s="257" t="s">
        <v>166</v>
      </c>
      <c r="G458" s="255"/>
      <c r="H458" s="258">
        <v>196.78999999999999</v>
      </c>
      <c r="I458" s="259"/>
      <c r="J458" s="255"/>
      <c r="K458" s="255"/>
      <c r="L458" s="260"/>
      <c r="M458" s="261"/>
      <c r="N458" s="262"/>
      <c r="O458" s="262"/>
      <c r="P458" s="262"/>
      <c r="Q458" s="262"/>
      <c r="R458" s="262"/>
      <c r="S458" s="262"/>
      <c r="T458" s="263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T458" s="264" t="s">
        <v>163</v>
      </c>
      <c r="AU458" s="264" t="s">
        <v>83</v>
      </c>
      <c r="AV458" s="15" t="s">
        <v>162</v>
      </c>
      <c r="AW458" s="15" t="s">
        <v>30</v>
      </c>
      <c r="AX458" s="15" t="s">
        <v>81</v>
      </c>
      <c r="AY458" s="264" t="s">
        <v>155</v>
      </c>
    </row>
    <row r="459" s="2" customFormat="1" ht="24.15" customHeight="1">
      <c r="A459" s="39"/>
      <c r="B459" s="40"/>
      <c r="C459" s="265" t="s">
        <v>437</v>
      </c>
      <c r="D459" s="265" t="s">
        <v>234</v>
      </c>
      <c r="E459" s="266" t="s">
        <v>438</v>
      </c>
      <c r="F459" s="267" t="s">
        <v>439</v>
      </c>
      <c r="G459" s="268" t="s">
        <v>354</v>
      </c>
      <c r="H459" s="269">
        <v>39.372</v>
      </c>
      <c r="I459" s="270"/>
      <c r="J459" s="271">
        <f>ROUND(I459*H459,2)</f>
        <v>0</v>
      </c>
      <c r="K459" s="267" t="s">
        <v>161</v>
      </c>
      <c r="L459" s="272"/>
      <c r="M459" s="273" t="s">
        <v>1</v>
      </c>
      <c r="N459" s="274" t="s">
        <v>38</v>
      </c>
      <c r="O459" s="92"/>
      <c r="P459" s="228">
        <f>O459*H459</f>
        <v>0</v>
      </c>
      <c r="Q459" s="228">
        <v>0.00027999999999999998</v>
      </c>
      <c r="R459" s="228">
        <f>Q459*H459</f>
        <v>0.01102416</v>
      </c>
      <c r="S459" s="228">
        <v>0</v>
      </c>
      <c r="T459" s="229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30" t="s">
        <v>175</v>
      </c>
      <c r="AT459" s="230" t="s">
        <v>234</v>
      </c>
      <c r="AU459" s="230" t="s">
        <v>83</v>
      </c>
      <c r="AY459" s="18" t="s">
        <v>155</v>
      </c>
      <c r="BE459" s="231">
        <f>IF(N459="základní",J459,0)</f>
        <v>0</v>
      </c>
      <c r="BF459" s="231">
        <f>IF(N459="snížená",J459,0)</f>
        <v>0</v>
      </c>
      <c r="BG459" s="231">
        <f>IF(N459="zákl. přenesená",J459,0)</f>
        <v>0</v>
      </c>
      <c r="BH459" s="231">
        <f>IF(N459="sníž. přenesená",J459,0)</f>
        <v>0</v>
      </c>
      <c r="BI459" s="231">
        <f>IF(N459="nulová",J459,0)</f>
        <v>0</v>
      </c>
      <c r="BJ459" s="18" t="s">
        <v>81</v>
      </c>
      <c r="BK459" s="231">
        <f>ROUND(I459*H459,2)</f>
        <v>0</v>
      </c>
      <c r="BL459" s="18" t="s">
        <v>162</v>
      </c>
      <c r="BM459" s="230" t="s">
        <v>440</v>
      </c>
    </row>
    <row r="460" s="2" customFormat="1" ht="16.5" customHeight="1">
      <c r="A460" s="39"/>
      <c r="B460" s="40"/>
      <c r="C460" s="219" t="s">
        <v>264</v>
      </c>
      <c r="D460" s="219" t="s">
        <v>157</v>
      </c>
      <c r="E460" s="220" t="s">
        <v>441</v>
      </c>
      <c r="F460" s="221" t="s">
        <v>442</v>
      </c>
      <c r="G460" s="222" t="s">
        <v>354</v>
      </c>
      <c r="H460" s="223">
        <v>2700.7420000000002</v>
      </c>
      <c r="I460" s="224"/>
      <c r="J460" s="225">
        <f>ROUND(I460*H460,2)</f>
        <v>0</v>
      </c>
      <c r="K460" s="221" t="s">
        <v>161</v>
      </c>
      <c r="L460" s="45"/>
      <c r="M460" s="226" t="s">
        <v>1</v>
      </c>
      <c r="N460" s="227" t="s">
        <v>38</v>
      </c>
      <c r="O460" s="92"/>
      <c r="P460" s="228">
        <f>O460*H460</f>
        <v>0</v>
      </c>
      <c r="Q460" s="228">
        <v>0</v>
      </c>
      <c r="R460" s="228">
        <f>Q460*H460</f>
        <v>0</v>
      </c>
      <c r="S460" s="228">
        <v>0</v>
      </c>
      <c r="T460" s="229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30" t="s">
        <v>162</v>
      </c>
      <c r="AT460" s="230" t="s">
        <v>157</v>
      </c>
      <c r="AU460" s="230" t="s">
        <v>83</v>
      </c>
      <c r="AY460" s="18" t="s">
        <v>155</v>
      </c>
      <c r="BE460" s="231">
        <f>IF(N460="základní",J460,0)</f>
        <v>0</v>
      </c>
      <c r="BF460" s="231">
        <f>IF(N460="snížená",J460,0)</f>
        <v>0</v>
      </c>
      <c r="BG460" s="231">
        <f>IF(N460="zákl. přenesená",J460,0)</f>
        <v>0</v>
      </c>
      <c r="BH460" s="231">
        <f>IF(N460="sníž. přenesená",J460,0)</f>
        <v>0</v>
      </c>
      <c r="BI460" s="231">
        <f>IF(N460="nulová",J460,0)</f>
        <v>0</v>
      </c>
      <c r="BJ460" s="18" t="s">
        <v>81</v>
      </c>
      <c r="BK460" s="231">
        <f>ROUND(I460*H460,2)</f>
        <v>0</v>
      </c>
      <c r="BL460" s="18" t="s">
        <v>162</v>
      </c>
      <c r="BM460" s="230" t="s">
        <v>443</v>
      </c>
    </row>
    <row r="461" s="13" customFormat="1">
      <c r="A461" s="13"/>
      <c r="B461" s="232"/>
      <c r="C461" s="233"/>
      <c r="D461" s="234" t="s">
        <v>163</v>
      </c>
      <c r="E461" s="235" t="s">
        <v>1</v>
      </c>
      <c r="F461" s="236" t="s">
        <v>284</v>
      </c>
      <c r="G461" s="233"/>
      <c r="H461" s="235" t="s">
        <v>1</v>
      </c>
      <c r="I461" s="237"/>
      <c r="J461" s="233"/>
      <c r="K461" s="233"/>
      <c r="L461" s="238"/>
      <c r="M461" s="239"/>
      <c r="N461" s="240"/>
      <c r="O461" s="240"/>
      <c r="P461" s="240"/>
      <c r="Q461" s="240"/>
      <c r="R461" s="240"/>
      <c r="S461" s="240"/>
      <c r="T461" s="241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2" t="s">
        <v>163</v>
      </c>
      <c r="AU461" s="242" t="s">
        <v>83</v>
      </c>
      <c r="AV461" s="13" t="s">
        <v>81</v>
      </c>
      <c r="AW461" s="13" t="s">
        <v>30</v>
      </c>
      <c r="AX461" s="13" t="s">
        <v>73</v>
      </c>
      <c r="AY461" s="242" t="s">
        <v>155</v>
      </c>
    </row>
    <row r="462" s="14" customFormat="1">
      <c r="A462" s="14"/>
      <c r="B462" s="243"/>
      <c r="C462" s="244"/>
      <c r="D462" s="234" t="s">
        <v>163</v>
      </c>
      <c r="E462" s="245" t="s">
        <v>1</v>
      </c>
      <c r="F462" s="246" t="s">
        <v>444</v>
      </c>
      <c r="G462" s="244"/>
      <c r="H462" s="247">
        <v>2700.7420000000002</v>
      </c>
      <c r="I462" s="248"/>
      <c r="J462" s="244"/>
      <c r="K462" s="244"/>
      <c r="L462" s="249"/>
      <c r="M462" s="250"/>
      <c r="N462" s="251"/>
      <c r="O462" s="251"/>
      <c r="P462" s="251"/>
      <c r="Q462" s="251"/>
      <c r="R462" s="251"/>
      <c r="S462" s="251"/>
      <c r="T462" s="252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3" t="s">
        <v>163</v>
      </c>
      <c r="AU462" s="253" t="s">
        <v>83</v>
      </c>
      <c r="AV462" s="14" t="s">
        <v>83</v>
      </c>
      <c r="AW462" s="14" t="s">
        <v>30</v>
      </c>
      <c r="AX462" s="14" t="s">
        <v>73</v>
      </c>
      <c r="AY462" s="253" t="s">
        <v>155</v>
      </c>
    </row>
    <row r="463" s="15" customFormat="1">
      <c r="A463" s="15"/>
      <c r="B463" s="254"/>
      <c r="C463" s="255"/>
      <c r="D463" s="234" t="s">
        <v>163</v>
      </c>
      <c r="E463" s="256" t="s">
        <v>1</v>
      </c>
      <c r="F463" s="257" t="s">
        <v>166</v>
      </c>
      <c r="G463" s="255"/>
      <c r="H463" s="258">
        <v>2700.7420000000002</v>
      </c>
      <c r="I463" s="259"/>
      <c r="J463" s="255"/>
      <c r="K463" s="255"/>
      <c r="L463" s="260"/>
      <c r="M463" s="261"/>
      <c r="N463" s="262"/>
      <c r="O463" s="262"/>
      <c r="P463" s="262"/>
      <c r="Q463" s="262"/>
      <c r="R463" s="262"/>
      <c r="S463" s="262"/>
      <c r="T463" s="263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64" t="s">
        <v>163</v>
      </c>
      <c r="AU463" s="264" t="s">
        <v>83</v>
      </c>
      <c r="AV463" s="15" t="s">
        <v>162</v>
      </c>
      <c r="AW463" s="15" t="s">
        <v>30</v>
      </c>
      <c r="AX463" s="15" t="s">
        <v>81</v>
      </c>
      <c r="AY463" s="264" t="s">
        <v>155</v>
      </c>
    </row>
    <row r="464" s="2" customFormat="1" ht="24.15" customHeight="1">
      <c r="A464" s="39"/>
      <c r="B464" s="40"/>
      <c r="C464" s="265" t="s">
        <v>445</v>
      </c>
      <c r="D464" s="265" t="s">
        <v>234</v>
      </c>
      <c r="E464" s="266" t="s">
        <v>446</v>
      </c>
      <c r="F464" s="267" t="s">
        <v>447</v>
      </c>
      <c r="G464" s="268" t="s">
        <v>354</v>
      </c>
      <c r="H464" s="269">
        <v>988.52599999999995</v>
      </c>
      <c r="I464" s="270"/>
      <c r="J464" s="271">
        <f>ROUND(I464*H464,2)</f>
        <v>0</v>
      </c>
      <c r="K464" s="267" t="s">
        <v>161</v>
      </c>
      <c r="L464" s="272"/>
      <c r="M464" s="273" t="s">
        <v>1</v>
      </c>
      <c r="N464" s="274" t="s">
        <v>38</v>
      </c>
      <c r="O464" s="92"/>
      <c r="P464" s="228">
        <f>O464*H464</f>
        <v>0</v>
      </c>
      <c r="Q464" s="228">
        <v>4.0000000000000003E-05</v>
      </c>
      <c r="R464" s="228">
        <f>Q464*H464</f>
        <v>0.03954104</v>
      </c>
      <c r="S464" s="228">
        <v>0</v>
      </c>
      <c r="T464" s="229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30" t="s">
        <v>175</v>
      </c>
      <c r="AT464" s="230" t="s">
        <v>234</v>
      </c>
      <c r="AU464" s="230" t="s">
        <v>83</v>
      </c>
      <c r="AY464" s="18" t="s">
        <v>155</v>
      </c>
      <c r="BE464" s="231">
        <f>IF(N464="základní",J464,0)</f>
        <v>0</v>
      </c>
      <c r="BF464" s="231">
        <f>IF(N464="snížená",J464,0)</f>
        <v>0</v>
      </c>
      <c r="BG464" s="231">
        <f>IF(N464="zákl. přenesená",J464,0)</f>
        <v>0</v>
      </c>
      <c r="BH464" s="231">
        <f>IF(N464="sníž. přenesená",J464,0)</f>
        <v>0</v>
      </c>
      <c r="BI464" s="231">
        <f>IF(N464="nulová",J464,0)</f>
        <v>0</v>
      </c>
      <c r="BJ464" s="18" t="s">
        <v>81</v>
      </c>
      <c r="BK464" s="231">
        <f>ROUND(I464*H464,2)</f>
        <v>0</v>
      </c>
      <c r="BL464" s="18" t="s">
        <v>162</v>
      </c>
      <c r="BM464" s="230" t="s">
        <v>448</v>
      </c>
    </row>
    <row r="465" s="13" customFormat="1">
      <c r="A465" s="13"/>
      <c r="B465" s="232"/>
      <c r="C465" s="233"/>
      <c r="D465" s="234" t="s">
        <v>163</v>
      </c>
      <c r="E465" s="235" t="s">
        <v>1</v>
      </c>
      <c r="F465" s="236" t="s">
        <v>357</v>
      </c>
      <c r="G465" s="233"/>
      <c r="H465" s="235" t="s">
        <v>1</v>
      </c>
      <c r="I465" s="237"/>
      <c r="J465" s="233"/>
      <c r="K465" s="233"/>
      <c r="L465" s="238"/>
      <c r="M465" s="239"/>
      <c r="N465" s="240"/>
      <c r="O465" s="240"/>
      <c r="P465" s="240"/>
      <c r="Q465" s="240"/>
      <c r="R465" s="240"/>
      <c r="S465" s="240"/>
      <c r="T465" s="241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2" t="s">
        <v>163</v>
      </c>
      <c r="AU465" s="242" t="s">
        <v>83</v>
      </c>
      <c r="AV465" s="13" t="s">
        <v>81</v>
      </c>
      <c r="AW465" s="13" t="s">
        <v>30</v>
      </c>
      <c r="AX465" s="13" t="s">
        <v>73</v>
      </c>
      <c r="AY465" s="242" t="s">
        <v>155</v>
      </c>
    </row>
    <row r="466" s="13" customFormat="1">
      <c r="A466" s="13"/>
      <c r="B466" s="232"/>
      <c r="C466" s="233"/>
      <c r="D466" s="234" t="s">
        <v>163</v>
      </c>
      <c r="E466" s="235" t="s">
        <v>1</v>
      </c>
      <c r="F466" s="236" t="s">
        <v>378</v>
      </c>
      <c r="G466" s="233"/>
      <c r="H466" s="235" t="s">
        <v>1</v>
      </c>
      <c r="I466" s="237"/>
      <c r="J466" s="233"/>
      <c r="K466" s="233"/>
      <c r="L466" s="238"/>
      <c r="M466" s="239"/>
      <c r="N466" s="240"/>
      <c r="O466" s="240"/>
      <c r="P466" s="240"/>
      <c r="Q466" s="240"/>
      <c r="R466" s="240"/>
      <c r="S466" s="240"/>
      <c r="T466" s="241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2" t="s">
        <v>163</v>
      </c>
      <c r="AU466" s="242" t="s">
        <v>83</v>
      </c>
      <c r="AV466" s="13" t="s">
        <v>81</v>
      </c>
      <c r="AW466" s="13" t="s">
        <v>30</v>
      </c>
      <c r="AX466" s="13" t="s">
        <v>73</v>
      </c>
      <c r="AY466" s="242" t="s">
        <v>155</v>
      </c>
    </row>
    <row r="467" s="14" customFormat="1">
      <c r="A467" s="14"/>
      <c r="B467" s="243"/>
      <c r="C467" s="244"/>
      <c r="D467" s="234" t="s">
        <v>163</v>
      </c>
      <c r="E467" s="245" t="s">
        <v>1</v>
      </c>
      <c r="F467" s="246" t="s">
        <v>449</v>
      </c>
      <c r="G467" s="244"/>
      <c r="H467" s="247">
        <v>523.79999999999995</v>
      </c>
      <c r="I467" s="248"/>
      <c r="J467" s="244"/>
      <c r="K467" s="244"/>
      <c r="L467" s="249"/>
      <c r="M467" s="250"/>
      <c r="N467" s="251"/>
      <c r="O467" s="251"/>
      <c r="P467" s="251"/>
      <c r="Q467" s="251"/>
      <c r="R467" s="251"/>
      <c r="S467" s="251"/>
      <c r="T467" s="252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3" t="s">
        <v>163</v>
      </c>
      <c r="AU467" s="253" t="s">
        <v>83</v>
      </c>
      <c r="AV467" s="14" t="s">
        <v>83</v>
      </c>
      <c r="AW467" s="14" t="s">
        <v>30</v>
      </c>
      <c r="AX467" s="14" t="s">
        <v>73</v>
      </c>
      <c r="AY467" s="253" t="s">
        <v>155</v>
      </c>
    </row>
    <row r="468" s="14" customFormat="1">
      <c r="A468" s="14"/>
      <c r="B468" s="243"/>
      <c r="C468" s="244"/>
      <c r="D468" s="234" t="s">
        <v>163</v>
      </c>
      <c r="E468" s="245" t="s">
        <v>1</v>
      </c>
      <c r="F468" s="246" t="s">
        <v>380</v>
      </c>
      <c r="G468" s="244"/>
      <c r="H468" s="247">
        <v>172.80000000000001</v>
      </c>
      <c r="I468" s="248"/>
      <c r="J468" s="244"/>
      <c r="K468" s="244"/>
      <c r="L468" s="249"/>
      <c r="M468" s="250"/>
      <c r="N468" s="251"/>
      <c r="O468" s="251"/>
      <c r="P468" s="251"/>
      <c r="Q468" s="251"/>
      <c r="R468" s="251"/>
      <c r="S468" s="251"/>
      <c r="T468" s="252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3" t="s">
        <v>163</v>
      </c>
      <c r="AU468" s="253" t="s">
        <v>83</v>
      </c>
      <c r="AV468" s="14" t="s">
        <v>83</v>
      </c>
      <c r="AW468" s="14" t="s">
        <v>30</v>
      </c>
      <c r="AX468" s="14" t="s">
        <v>73</v>
      </c>
      <c r="AY468" s="253" t="s">
        <v>155</v>
      </c>
    </row>
    <row r="469" s="14" customFormat="1">
      <c r="A469" s="14"/>
      <c r="B469" s="243"/>
      <c r="C469" s="244"/>
      <c r="D469" s="234" t="s">
        <v>163</v>
      </c>
      <c r="E469" s="245" t="s">
        <v>1</v>
      </c>
      <c r="F469" s="246" t="s">
        <v>381</v>
      </c>
      <c r="G469" s="244"/>
      <c r="H469" s="247">
        <v>56</v>
      </c>
      <c r="I469" s="248"/>
      <c r="J469" s="244"/>
      <c r="K469" s="244"/>
      <c r="L469" s="249"/>
      <c r="M469" s="250"/>
      <c r="N469" s="251"/>
      <c r="O469" s="251"/>
      <c r="P469" s="251"/>
      <c r="Q469" s="251"/>
      <c r="R469" s="251"/>
      <c r="S469" s="251"/>
      <c r="T469" s="252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3" t="s">
        <v>163</v>
      </c>
      <c r="AU469" s="253" t="s">
        <v>83</v>
      </c>
      <c r="AV469" s="14" t="s">
        <v>83</v>
      </c>
      <c r="AW469" s="14" t="s">
        <v>30</v>
      </c>
      <c r="AX469" s="14" t="s">
        <v>73</v>
      </c>
      <c r="AY469" s="253" t="s">
        <v>155</v>
      </c>
    </row>
    <row r="470" s="14" customFormat="1">
      <c r="A470" s="14"/>
      <c r="B470" s="243"/>
      <c r="C470" s="244"/>
      <c r="D470" s="234" t="s">
        <v>163</v>
      </c>
      <c r="E470" s="245" t="s">
        <v>1</v>
      </c>
      <c r="F470" s="246" t="s">
        <v>382</v>
      </c>
      <c r="G470" s="244"/>
      <c r="H470" s="247">
        <v>31.5</v>
      </c>
      <c r="I470" s="248"/>
      <c r="J470" s="244"/>
      <c r="K470" s="244"/>
      <c r="L470" s="249"/>
      <c r="M470" s="250"/>
      <c r="N470" s="251"/>
      <c r="O470" s="251"/>
      <c r="P470" s="251"/>
      <c r="Q470" s="251"/>
      <c r="R470" s="251"/>
      <c r="S470" s="251"/>
      <c r="T470" s="252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3" t="s">
        <v>163</v>
      </c>
      <c r="AU470" s="253" t="s">
        <v>83</v>
      </c>
      <c r="AV470" s="14" t="s">
        <v>83</v>
      </c>
      <c r="AW470" s="14" t="s">
        <v>30</v>
      </c>
      <c r="AX470" s="14" t="s">
        <v>73</v>
      </c>
      <c r="AY470" s="253" t="s">
        <v>155</v>
      </c>
    </row>
    <row r="471" s="14" customFormat="1">
      <c r="A471" s="14"/>
      <c r="B471" s="243"/>
      <c r="C471" s="244"/>
      <c r="D471" s="234" t="s">
        <v>163</v>
      </c>
      <c r="E471" s="245" t="s">
        <v>1</v>
      </c>
      <c r="F471" s="246" t="s">
        <v>383</v>
      </c>
      <c r="G471" s="244"/>
      <c r="H471" s="247">
        <v>21.600000000000001</v>
      </c>
      <c r="I471" s="248"/>
      <c r="J471" s="244"/>
      <c r="K471" s="244"/>
      <c r="L471" s="249"/>
      <c r="M471" s="250"/>
      <c r="N471" s="251"/>
      <c r="O471" s="251"/>
      <c r="P471" s="251"/>
      <c r="Q471" s="251"/>
      <c r="R471" s="251"/>
      <c r="S471" s="251"/>
      <c r="T471" s="252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3" t="s">
        <v>163</v>
      </c>
      <c r="AU471" s="253" t="s">
        <v>83</v>
      </c>
      <c r="AV471" s="14" t="s">
        <v>83</v>
      </c>
      <c r="AW471" s="14" t="s">
        <v>30</v>
      </c>
      <c r="AX471" s="14" t="s">
        <v>73</v>
      </c>
      <c r="AY471" s="253" t="s">
        <v>155</v>
      </c>
    </row>
    <row r="472" s="14" customFormat="1">
      <c r="A472" s="14"/>
      <c r="B472" s="243"/>
      <c r="C472" s="244"/>
      <c r="D472" s="234" t="s">
        <v>163</v>
      </c>
      <c r="E472" s="245" t="s">
        <v>1</v>
      </c>
      <c r="F472" s="246" t="s">
        <v>384</v>
      </c>
      <c r="G472" s="244"/>
      <c r="H472" s="247">
        <v>8.4000000000000004</v>
      </c>
      <c r="I472" s="248"/>
      <c r="J472" s="244"/>
      <c r="K472" s="244"/>
      <c r="L472" s="249"/>
      <c r="M472" s="250"/>
      <c r="N472" s="251"/>
      <c r="O472" s="251"/>
      <c r="P472" s="251"/>
      <c r="Q472" s="251"/>
      <c r="R472" s="251"/>
      <c r="S472" s="251"/>
      <c r="T472" s="252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3" t="s">
        <v>163</v>
      </c>
      <c r="AU472" s="253" t="s">
        <v>83</v>
      </c>
      <c r="AV472" s="14" t="s">
        <v>83</v>
      </c>
      <c r="AW472" s="14" t="s">
        <v>30</v>
      </c>
      <c r="AX472" s="14" t="s">
        <v>73</v>
      </c>
      <c r="AY472" s="253" t="s">
        <v>155</v>
      </c>
    </row>
    <row r="473" s="14" customFormat="1">
      <c r="A473" s="14"/>
      <c r="B473" s="243"/>
      <c r="C473" s="244"/>
      <c r="D473" s="234" t="s">
        <v>163</v>
      </c>
      <c r="E473" s="245" t="s">
        <v>1</v>
      </c>
      <c r="F473" s="246" t="s">
        <v>385</v>
      </c>
      <c r="G473" s="244"/>
      <c r="H473" s="247">
        <v>14</v>
      </c>
      <c r="I473" s="248"/>
      <c r="J473" s="244"/>
      <c r="K473" s="244"/>
      <c r="L473" s="249"/>
      <c r="M473" s="250"/>
      <c r="N473" s="251"/>
      <c r="O473" s="251"/>
      <c r="P473" s="251"/>
      <c r="Q473" s="251"/>
      <c r="R473" s="251"/>
      <c r="S473" s="251"/>
      <c r="T473" s="252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3" t="s">
        <v>163</v>
      </c>
      <c r="AU473" s="253" t="s">
        <v>83</v>
      </c>
      <c r="AV473" s="14" t="s">
        <v>83</v>
      </c>
      <c r="AW473" s="14" t="s">
        <v>30</v>
      </c>
      <c r="AX473" s="14" t="s">
        <v>73</v>
      </c>
      <c r="AY473" s="253" t="s">
        <v>155</v>
      </c>
    </row>
    <row r="474" s="14" customFormat="1">
      <c r="A474" s="14"/>
      <c r="B474" s="243"/>
      <c r="C474" s="244"/>
      <c r="D474" s="234" t="s">
        <v>163</v>
      </c>
      <c r="E474" s="245" t="s">
        <v>1</v>
      </c>
      <c r="F474" s="246" t="s">
        <v>386</v>
      </c>
      <c r="G474" s="244"/>
      <c r="H474" s="247">
        <v>150</v>
      </c>
      <c r="I474" s="248"/>
      <c r="J474" s="244"/>
      <c r="K474" s="244"/>
      <c r="L474" s="249"/>
      <c r="M474" s="250"/>
      <c r="N474" s="251"/>
      <c r="O474" s="251"/>
      <c r="P474" s="251"/>
      <c r="Q474" s="251"/>
      <c r="R474" s="251"/>
      <c r="S474" s="251"/>
      <c r="T474" s="252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3" t="s">
        <v>163</v>
      </c>
      <c r="AU474" s="253" t="s">
        <v>83</v>
      </c>
      <c r="AV474" s="14" t="s">
        <v>83</v>
      </c>
      <c r="AW474" s="14" t="s">
        <v>30</v>
      </c>
      <c r="AX474" s="14" t="s">
        <v>73</v>
      </c>
      <c r="AY474" s="253" t="s">
        <v>155</v>
      </c>
    </row>
    <row r="475" s="14" customFormat="1">
      <c r="A475" s="14"/>
      <c r="B475" s="243"/>
      <c r="C475" s="244"/>
      <c r="D475" s="234" t="s">
        <v>163</v>
      </c>
      <c r="E475" s="245" t="s">
        <v>1</v>
      </c>
      <c r="F475" s="246" t="s">
        <v>387</v>
      </c>
      <c r="G475" s="244"/>
      <c r="H475" s="247">
        <v>100</v>
      </c>
      <c r="I475" s="248"/>
      <c r="J475" s="244"/>
      <c r="K475" s="244"/>
      <c r="L475" s="249"/>
      <c r="M475" s="250"/>
      <c r="N475" s="251"/>
      <c r="O475" s="251"/>
      <c r="P475" s="251"/>
      <c r="Q475" s="251"/>
      <c r="R475" s="251"/>
      <c r="S475" s="251"/>
      <c r="T475" s="252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3" t="s">
        <v>163</v>
      </c>
      <c r="AU475" s="253" t="s">
        <v>83</v>
      </c>
      <c r="AV475" s="14" t="s">
        <v>83</v>
      </c>
      <c r="AW475" s="14" t="s">
        <v>30</v>
      </c>
      <c r="AX475" s="14" t="s">
        <v>73</v>
      </c>
      <c r="AY475" s="253" t="s">
        <v>155</v>
      </c>
    </row>
    <row r="476" s="14" customFormat="1">
      <c r="A476" s="14"/>
      <c r="B476" s="243"/>
      <c r="C476" s="244"/>
      <c r="D476" s="234" t="s">
        <v>163</v>
      </c>
      <c r="E476" s="245" t="s">
        <v>1</v>
      </c>
      <c r="F476" s="246" t="s">
        <v>388</v>
      </c>
      <c r="G476" s="244"/>
      <c r="H476" s="247">
        <v>53.909999999999997</v>
      </c>
      <c r="I476" s="248"/>
      <c r="J476" s="244"/>
      <c r="K476" s="244"/>
      <c r="L476" s="249"/>
      <c r="M476" s="250"/>
      <c r="N476" s="251"/>
      <c r="O476" s="251"/>
      <c r="P476" s="251"/>
      <c r="Q476" s="251"/>
      <c r="R476" s="251"/>
      <c r="S476" s="251"/>
      <c r="T476" s="252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3" t="s">
        <v>163</v>
      </c>
      <c r="AU476" s="253" t="s">
        <v>83</v>
      </c>
      <c r="AV476" s="14" t="s">
        <v>83</v>
      </c>
      <c r="AW476" s="14" t="s">
        <v>30</v>
      </c>
      <c r="AX476" s="14" t="s">
        <v>73</v>
      </c>
      <c r="AY476" s="253" t="s">
        <v>155</v>
      </c>
    </row>
    <row r="477" s="14" customFormat="1">
      <c r="A477" s="14"/>
      <c r="B477" s="243"/>
      <c r="C477" s="244"/>
      <c r="D477" s="234" t="s">
        <v>163</v>
      </c>
      <c r="E477" s="245" t="s">
        <v>1</v>
      </c>
      <c r="F477" s="246" t="s">
        <v>389</v>
      </c>
      <c r="G477" s="244"/>
      <c r="H477" s="247">
        <v>35.939999999999998</v>
      </c>
      <c r="I477" s="248"/>
      <c r="J477" s="244"/>
      <c r="K477" s="244"/>
      <c r="L477" s="249"/>
      <c r="M477" s="250"/>
      <c r="N477" s="251"/>
      <c r="O477" s="251"/>
      <c r="P477" s="251"/>
      <c r="Q477" s="251"/>
      <c r="R477" s="251"/>
      <c r="S477" s="251"/>
      <c r="T477" s="252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3" t="s">
        <v>163</v>
      </c>
      <c r="AU477" s="253" t="s">
        <v>83</v>
      </c>
      <c r="AV477" s="14" t="s">
        <v>83</v>
      </c>
      <c r="AW477" s="14" t="s">
        <v>30</v>
      </c>
      <c r="AX477" s="14" t="s">
        <v>73</v>
      </c>
      <c r="AY477" s="253" t="s">
        <v>155</v>
      </c>
    </row>
    <row r="478" s="14" customFormat="1">
      <c r="A478" s="14"/>
      <c r="B478" s="243"/>
      <c r="C478" s="244"/>
      <c r="D478" s="234" t="s">
        <v>163</v>
      </c>
      <c r="E478" s="245" t="s">
        <v>1</v>
      </c>
      <c r="F478" s="246" t="s">
        <v>450</v>
      </c>
      <c r="G478" s="244"/>
      <c r="H478" s="247">
        <v>12.449999999999999</v>
      </c>
      <c r="I478" s="248"/>
      <c r="J478" s="244"/>
      <c r="K478" s="244"/>
      <c r="L478" s="249"/>
      <c r="M478" s="250"/>
      <c r="N478" s="251"/>
      <c r="O478" s="251"/>
      <c r="P478" s="251"/>
      <c r="Q478" s="251"/>
      <c r="R478" s="251"/>
      <c r="S478" s="251"/>
      <c r="T478" s="252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3" t="s">
        <v>163</v>
      </c>
      <c r="AU478" s="253" t="s">
        <v>83</v>
      </c>
      <c r="AV478" s="14" t="s">
        <v>83</v>
      </c>
      <c r="AW478" s="14" t="s">
        <v>30</v>
      </c>
      <c r="AX478" s="14" t="s">
        <v>73</v>
      </c>
      <c r="AY478" s="253" t="s">
        <v>155</v>
      </c>
    </row>
    <row r="479" s="14" customFormat="1">
      <c r="A479" s="14"/>
      <c r="B479" s="243"/>
      <c r="C479" s="244"/>
      <c r="D479" s="234" t="s">
        <v>163</v>
      </c>
      <c r="E479" s="245" t="s">
        <v>1</v>
      </c>
      <c r="F479" s="246" t="s">
        <v>390</v>
      </c>
      <c r="G479" s="244"/>
      <c r="H479" s="247">
        <v>7.5</v>
      </c>
      <c r="I479" s="248"/>
      <c r="J479" s="244"/>
      <c r="K479" s="244"/>
      <c r="L479" s="249"/>
      <c r="M479" s="250"/>
      <c r="N479" s="251"/>
      <c r="O479" s="251"/>
      <c r="P479" s="251"/>
      <c r="Q479" s="251"/>
      <c r="R479" s="251"/>
      <c r="S479" s="251"/>
      <c r="T479" s="252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3" t="s">
        <v>163</v>
      </c>
      <c r="AU479" s="253" t="s">
        <v>83</v>
      </c>
      <c r="AV479" s="14" t="s">
        <v>83</v>
      </c>
      <c r="AW479" s="14" t="s">
        <v>30</v>
      </c>
      <c r="AX479" s="14" t="s">
        <v>73</v>
      </c>
      <c r="AY479" s="253" t="s">
        <v>155</v>
      </c>
    </row>
    <row r="480" s="14" customFormat="1">
      <c r="A480" s="14"/>
      <c r="B480" s="243"/>
      <c r="C480" s="244"/>
      <c r="D480" s="234" t="s">
        <v>163</v>
      </c>
      <c r="E480" s="245" t="s">
        <v>1</v>
      </c>
      <c r="F480" s="246" t="s">
        <v>391</v>
      </c>
      <c r="G480" s="244"/>
      <c r="H480" s="247">
        <v>7.1600000000000001</v>
      </c>
      <c r="I480" s="248"/>
      <c r="J480" s="244"/>
      <c r="K480" s="244"/>
      <c r="L480" s="249"/>
      <c r="M480" s="250"/>
      <c r="N480" s="251"/>
      <c r="O480" s="251"/>
      <c r="P480" s="251"/>
      <c r="Q480" s="251"/>
      <c r="R480" s="251"/>
      <c r="S480" s="251"/>
      <c r="T480" s="252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3" t="s">
        <v>163</v>
      </c>
      <c r="AU480" s="253" t="s">
        <v>83</v>
      </c>
      <c r="AV480" s="14" t="s">
        <v>83</v>
      </c>
      <c r="AW480" s="14" t="s">
        <v>30</v>
      </c>
      <c r="AX480" s="14" t="s">
        <v>73</v>
      </c>
      <c r="AY480" s="253" t="s">
        <v>155</v>
      </c>
    </row>
    <row r="481" s="14" customFormat="1">
      <c r="A481" s="14"/>
      <c r="B481" s="243"/>
      <c r="C481" s="244"/>
      <c r="D481" s="234" t="s">
        <v>163</v>
      </c>
      <c r="E481" s="245" t="s">
        <v>1</v>
      </c>
      <c r="F481" s="246" t="s">
        <v>392</v>
      </c>
      <c r="G481" s="244"/>
      <c r="H481" s="247">
        <v>15.75</v>
      </c>
      <c r="I481" s="248"/>
      <c r="J481" s="244"/>
      <c r="K481" s="244"/>
      <c r="L481" s="249"/>
      <c r="M481" s="250"/>
      <c r="N481" s="251"/>
      <c r="O481" s="251"/>
      <c r="P481" s="251"/>
      <c r="Q481" s="251"/>
      <c r="R481" s="251"/>
      <c r="S481" s="251"/>
      <c r="T481" s="252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3" t="s">
        <v>163</v>
      </c>
      <c r="AU481" s="253" t="s">
        <v>83</v>
      </c>
      <c r="AV481" s="14" t="s">
        <v>83</v>
      </c>
      <c r="AW481" s="14" t="s">
        <v>30</v>
      </c>
      <c r="AX481" s="14" t="s">
        <v>73</v>
      </c>
      <c r="AY481" s="253" t="s">
        <v>155</v>
      </c>
    </row>
    <row r="482" s="14" customFormat="1">
      <c r="A482" s="14"/>
      <c r="B482" s="243"/>
      <c r="C482" s="244"/>
      <c r="D482" s="234" t="s">
        <v>163</v>
      </c>
      <c r="E482" s="245" t="s">
        <v>1</v>
      </c>
      <c r="F482" s="246" t="s">
        <v>393</v>
      </c>
      <c r="G482" s="244"/>
      <c r="H482" s="247">
        <v>4.2000000000000002</v>
      </c>
      <c r="I482" s="248"/>
      <c r="J482" s="244"/>
      <c r="K482" s="244"/>
      <c r="L482" s="249"/>
      <c r="M482" s="250"/>
      <c r="N482" s="251"/>
      <c r="O482" s="251"/>
      <c r="P482" s="251"/>
      <c r="Q482" s="251"/>
      <c r="R482" s="251"/>
      <c r="S482" s="251"/>
      <c r="T482" s="252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3" t="s">
        <v>163</v>
      </c>
      <c r="AU482" s="253" t="s">
        <v>83</v>
      </c>
      <c r="AV482" s="14" t="s">
        <v>83</v>
      </c>
      <c r="AW482" s="14" t="s">
        <v>30</v>
      </c>
      <c r="AX482" s="14" t="s">
        <v>73</v>
      </c>
      <c r="AY482" s="253" t="s">
        <v>155</v>
      </c>
    </row>
    <row r="483" s="14" customFormat="1">
      <c r="A483" s="14"/>
      <c r="B483" s="243"/>
      <c r="C483" s="244"/>
      <c r="D483" s="234" t="s">
        <v>163</v>
      </c>
      <c r="E483" s="245" t="s">
        <v>1</v>
      </c>
      <c r="F483" s="246" t="s">
        <v>394</v>
      </c>
      <c r="G483" s="244"/>
      <c r="H483" s="247">
        <v>7.2000000000000002</v>
      </c>
      <c r="I483" s="248"/>
      <c r="J483" s="244"/>
      <c r="K483" s="244"/>
      <c r="L483" s="249"/>
      <c r="M483" s="250"/>
      <c r="N483" s="251"/>
      <c r="O483" s="251"/>
      <c r="P483" s="251"/>
      <c r="Q483" s="251"/>
      <c r="R483" s="251"/>
      <c r="S483" s="251"/>
      <c r="T483" s="252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3" t="s">
        <v>163</v>
      </c>
      <c r="AU483" s="253" t="s">
        <v>83</v>
      </c>
      <c r="AV483" s="14" t="s">
        <v>83</v>
      </c>
      <c r="AW483" s="14" t="s">
        <v>30</v>
      </c>
      <c r="AX483" s="14" t="s">
        <v>73</v>
      </c>
      <c r="AY483" s="253" t="s">
        <v>155</v>
      </c>
    </row>
    <row r="484" s="14" customFormat="1">
      <c r="A484" s="14"/>
      <c r="B484" s="243"/>
      <c r="C484" s="244"/>
      <c r="D484" s="234" t="s">
        <v>163</v>
      </c>
      <c r="E484" s="245" t="s">
        <v>1</v>
      </c>
      <c r="F484" s="246" t="s">
        <v>395</v>
      </c>
      <c r="G484" s="244"/>
      <c r="H484" s="247">
        <v>7.5</v>
      </c>
      <c r="I484" s="248"/>
      <c r="J484" s="244"/>
      <c r="K484" s="244"/>
      <c r="L484" s="249"/>
      <c r="M484" s="250"/>
      <c r="N484" s="251"/>
      <c r="O484" s="251"/>
      <c r="P484" s="251"/>
      <c r="Q484" s="251"/>
      <c r="R484" s="251"/>
      <c r="S484" s="251"/>
      <c r="T484" s="252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3" t="s">
        <v>163</v>
      </c>
      <c r="AU484" s="253" t="s">
        <v>83</v>
      </c>
      <c r="AV484" s="14" t="s">
        <v>83</v>
      </c>
      <c r="AW484" s="14" t="s">
        <v>30</v>
      </c>
      <c r="AX484" s="14" t="s">
        <v>73</v>
      </c>
      <c r="AY484" s="253" t="s">
        <v>155</v>
      </c>
    </row>
    <row r="485" s="14" customFormat="1">
      <c r="A485" s="14"/>
      <c r="B485" s="243"/>
      <c r="C485" s="244"/>
      <c r="D485" s="234" t="s">
        <v>163</v>
      </c>
      <c r="E485" s="245" t="s">
        <v>1</v>
      </c>
      <c r="F485" s="246" t="s">
        <v>451</v>
      </c>
      <c r="G485" s="244"/>
      <c r="H485" s="247">
        <v>-331.05000000000001</v>
      </c>
      <c r="I485" s="248"/>
      <c r="J485" s="244"/>
      <c r="K485" s="244"/>
      <c r="L485" s="249"/>
      <c r="M485" s="250"/>
      <c r="N485" s="251"/>
      <c r="O485" s="251"/>
      <c r="P485" s="251"/>
      <c r="Q485" s="251"/>
      <c r="R485" s="251"/>
      <c r="S485" s="251"/>
      <c r="T485" s="252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3" t="s">
        <v>163</v>
      </c>
      <c r="AU485" s="253" t="s">
        <v>83</v>
      </c>
      <c r="AV485" s="14" t="s">
        <v>83</v>
      </c>
      <c r="AW485" s="14" t="s">
        <v>30</v>
      </c>
      <c r="AX485" s="14" t="s">
        <v>73</v>
      </c>
      <c r="AY485" s="253" t="s">
        <v>155</v>
      </c>
    </row>
    <row r="486" s="15" customFormat="1">
      <c r="A486" s="15"/>
      <c r="B486" s="254"/>
      <c r="C486" s="255"/>
      <c r="D486" s="234" t="s">
        <v>163</v>
      </c>
      <c r="E486" s="256" t="s">
        <v>1</v>
      </c>
      <c r="F486" s="257" t="s">
        <v>166</v>
      </c>
      <c r="G486" s="255"/>
      <c r="H486" s="258">
        <v>898.65999999999997</v>
      </c>
      <c r="I486" s="259"/>
      <c r="J486" s="255"/>
      <c r="K486" s="255"/>
      <c r="L486" s="260"/>
      <c r="M486" s="261"/>
      <c r="N486" s="262"/>
      <c r="O486" s="262"/>
      <c r="P486" s="262"/>
      <c r="Q486" s="262"/>
      <c r="R486" s="262"/>
      <c r="S486" s="262"/>
      <c r="T486" s="263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15"/>
      <c r="AT486" s="264" t="s">
        <v>163</v>
      </c>
      <c r="AU486" s="264" t="s">
        <v>83</v>
      </c>
      <c r="AV486" s="15" t="s">
        <v>162</v>
      </c>
      <c r="AW486" s="15" t="s">
        <v>30</v>
      </c>
      <c r="AX486" s="15" t="s">
        <v>73</v>
      </c>
      <c r="AY486" s="264" t="s">
        <v>155</v>
      </c>
    </row>
    <row r="487" s="14" customFormat="1">
      <c r="A487" s="14"/>
      <c r="B487" s="243"/>
      <c r="C487" s="244"/>
      <c r="D487" s="234" t="s">
        <v>163</v>
      </c>
      <c r="E487" s="245" t="s">
        <v>1</v>
      </c>
      <c r="F487" s="246" t="s">
        <v>452</v>
      </c>
      <c r="G487" s="244"/>
      <c r="H487" s="247">
        <v>988.52599999999995</v>
      </c>
      <c r="I487" s="248"/>
      <c r="J487" s="244"/>
      <c r="K487" s="244"/>
      <c r="L487" s="249"/>
      <c r="M487" s="250"/>
      <c r="N487" s="251"/>
      <c r="O487" s="251"/>
      <c r="P487" s="251"/>
      <c r="Q487" s="251"/>
      <c r="R487" s="251"/>
      <c r="S487" s="251"/>
      <c r="T487" s="252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3" t="s">
        <v>163</v>
      </c>
      <c r="AU487" s="253" t="s">
        <v>83</v>
      </c>
      <c r="AV487" s="14" t="s">
        <v>83</v>
      </c>
      <c r="AW487" s="14" t="s">
        <v>30</v>
      </c>
      <c r="AX487" s="14" t="s">
        <v>73</v>
      </c>
      <c r="AY487" s="253" t="s">
        <v>155</v>
      </c>
    </row>
    <row r="488" s="15" customFormat="1">
      <c r="A488" s="15"/>
      <c r="B488" s="254"/>
      <c r="C488" s="255"/>
      <c r="D488" s="234" t="s">
        <v>163</v>
      </c>
      <c r="E488" s="256" t="s">
        <v>1</v>
      </c>
      <c r="F488" s="257" t="s">
        <v>166</v>
      </c>
      <c r="G488" s="255"/>
      <c r="H488" s="258">
        <v>988.52599999999995</v>
      </c>
      <c r="I488" s="259"/>
      <c r="J488" s="255"/>
      <c r="K488" s="255"/>
      <c r="L488" s="260"/>
      <c r="M488" s="261"/>
      <c r="N488" s="262"/>
      <c r="O488" s="262"/>
      <c r="P488" s="262"/>
      <c r="Q488" s="262"/>
      <c r="R488" s="262"/>
      <c r="S488" s="262"/>
      <c r="T488" s="263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264" t="s">
        <v>163</v>
      </c>
      <c r="AU488" s="264" t="s">
        <v>83</v>
      </c>
      <c r="AV488" s="15" t="s">
        <v>162</v>
      </c>
      <c r="AW488" s="15" t="s">
        <v>30</v>
      </c>
      <c r="AX488" s="15" t="s">
        <v>81</v>
      </c>
      <c r="AY488" s="264" t="s">
        <v>155</v>
      </c>
    </row>
    <row r="489" s="2" customFormat="1" ht="16.5" customHeight="1">
      <c r="A489" s="39"/>
      <c r="B489" s="40"/>
      <c r="C489" s="265" t="s">
        <v>271</v>
      </c>
      <c r="D489" s="265" t="s">
        <v>234</v>
      </c>
      <c r="E489" s="266" t="s">
        <v>453</v>
      </c>
      <c r="F489" s="267" t="s">
        <v>454</v>
      </c>
      <c r="G489" s="268" t="s">
        <v>354</v>
      </c>
      <c r="H489" s="269">
        <v>936.75999999999999</v>
      </c>
      <c r="I489" s="270"/>
      <c r="J489" s="271">
        <f>ROUND(I489*H489,2)</f>
        <v>0</v>
      </c>
      <c r="K489" s="267" t="s">
        <v>161</v>
      </c>
      <c r="L489" s="272"/>
      <c r="M489" s="273" t="s">
        <v>1</v>
      </c>
      <c r="N489" s="274" t="s">
        <v>38</v>
      </c>
      <c r="O489" s="92"/>
      <c r="P489" s="228">
        <f>O489*H489</f>
        <v>0</v>
      </c>
      <c r="Q489" s="228">
        <v>3.0000000000000001E-05</v>
      </c>
      <c r="R489" s="228">
        <f>Q489*H489</f>
        <v>0.028102800000000001</v>
      </c>
      <c r="S489" s="228">
        <v>0</v>
      </c>
      <c r="T489" s="229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30" t="s">
        <v>175</v>
      </c>
      <c r="AT489" s="230" t="s">
        <v>234</v>
      </c>
      <c r="AU489" s="230" t="s">
        <v>83</v>
      </c>
      <c r="AY489" s="18" t="s">
        <v>155</v>
      </c>
      <c r="BE489" s="231">
        <f>IF(N489="základní",J489,0)</f>
        <v>0</v>
      </c>
      <c r="BF489" s="231">
        <f>IF(N489="snížená",J489,0)</f>
        <v>0</v>
      </c>
      <c r="BG489" s="231">
        <f>IF(N489="zákl. přenesená",J489,0)</f>
        <v>0</v>
      </c>
      <c r="BH489" s="231">
        <f>IF(N489="sníž. přenesená",J489,0)</f>
        <v>0</v>
      </c>
      <c r="BI489" s="231">
        <f>IF(N489="nulová",J489,0)</f>
        <v>0</v>
      </c>
      <c r="BJ489" s="18" t="s">
        <v>81</v>
      </c>
      <c r="BK489" s="231">
        <f>ROUND(I489*H489,2)</f>
        <v>0</v>
      </c>
      <c r="BL489" s="18" t="s">
        <v>162</v>
      </c>
      <c r="BM489" s="230" t="s">
        <v>455</v>
      </c>
    </row>
    <row r="490" s="13" customFormat="1">
      <c r="A490" s="13"/>
      <c r="B490" s="232"/>
      <c r="C490" s="233"/>
      <c r="D490" s="234" t="s">
        <v>163</v>
      </c>
      <c r="E490" s="235" t="s">
        <v>1</v>
      </c>
      <c r="F490" s="236" t="s">
        <v>357</v>
      </c>
      <c r="G490" s="233"/>
      <c r="H490" s="235" t="s">
        <v>1</v>
      </c>
      <c r="I490" s="237"/>
      <c r="J490" s="233"/>
      <c r="K490" s="233"/>
      <c r="L490" s="238"/>
      <c r="M490" s="239"/>
      <c r="N490" s="240"/>
      <c r="O490" s="240"/>
      <c r="P490" s="240"/>
      <c r="Q490" s="240"/>
      <c r="R490" s="240"/>
      <c r="S490" s="240"/>
      <c r="T490" s="241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2" t="s">
        <v>163</v>
      </c>
      <c r="AU490" s="242" t="s">
        <v>83</v>
      </c>
      <c r="AV490" s="13" t="s">
        <v>81</v>
      </c>
      <c r="AW490" s="13" t="s">
        <v>30</v>
      </c>
      <c r="AX490" s="13" t="s">
        <v>73</v>
      </c>
      <c r="AY490" s="242" t="s">
        <v>155</v>
      </c>
    </row>
    <row r="491" s="13" customFormat="1">
      <c r="A491" s="13"/>
      <c r="B491" s="232"/>
      <c r="C491" s="233"/>
      <c r="D491" s="234" t="s">
        <v>163</v>
      </c>
      <c r="E491" s="235" t="s">
        <v>1</v>
      </c>
      <c r="F491" s="236" t="s">
        <v>378</v>
      </c>
      <c r="G491" s="233"/>
      <c r="H491" s="235" t="s">
        <v>1</v>
      </c>
      <c r="I491" s="237"/>
      <c r="J491" s="233"/>
      <c r="K491" s="233"/>
      <c r="L491" s="238"/>
      <c r="M491" s="239"/>
      <c r="N491" s="240"/>
      <c r="O491" s="240"/>
      <c r="P491" s="240"/>
      <c r="Q491" s="240"/>
      <c r="R491" s="240"/>
      <c r="S491" s="240"/>
      <c r="T491" s="241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2" t="s">
        <v>163</v>
      </c>
      <c r="AU491" s="242" t="s">
        <v>83</v>
      </c>
      <c r="AV491" s="13" t="s">
        <v>81</v>
      </c>
      <c r="AW491" s="13" t="s">
        <v>30</v>
      </c>
      <c r="AX491" s="13" t="s">
        <v>73</v>
      </c>
      <c r="AY491" s="242" t="s">
        <v>155</v>
      </c>
    </row>
    <row r="492" s="14" customFormat="1">
      <c r="A492" s="14"/>
      <c r="B492" s="243"/>
      <c r="C492" s="244"/>
      <c r="D492" s="234" t="s">
        <v>163</v>
      </c>
      <c r="E492" s="245" t="s">
        <v>1</v>
      </c>
      <c r="F492" s="246" t="s">
        <v>456</v>
      </c>
      <c r="G492" s="244"/>
      <c r="H492" s="247">
        <v>407.39999999999998</v>
      </c>
      <c r="I492" s="248"/>
      <c r="J492" s="244"/>
      <c r="K492" s="244"/>
      <c r="L492" s="249"/>
      <c r="M492" s="250"/>
      <c r="N492" s="251"/>
      <c r="O492" s="251"/>
      <c r="P492" s="251"/>
      <c r="Q492" s="251"/>
      <c r="R492" s="251"/>
      <c r="S492" s="251"/>
      <c r="T492" s="252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3" t="s">
        <v>163</v>
      </c>
      <c r="AU492" s="253" t="s">
        <v>83</v>
      </c>
      <c r="AV492" s="14" t="s">
        <v>83</v>
      </c>
      <c r="AW492" s="14" t="s">
        <v>30</v>
      </c>
      <c r="AX492" s="14" t="s">
        <v>73</v>
      </c>
      <c r="AY492" s="253" t="s">
        <v>155</v>
      </c>
    </row>
    <row r="493" s="14" customFormat="1">
      <c r="A493" s="14"/>
      <c r="B493" s="243"/>
      <c r="C493" s="244"/>
      <c r="D493" s="234" t="s">
        <v>163</v>
      </c>
      <c r="E493" s="245" t="s">
        <v>1</v>
      </c>
      <c r="F493" s="246" t="s">
        <v>457</v>
      </c>
      <c r="G493" s="244"/>
      <c r="H493" s="247">
        <v>144</v>
      </c>
      <c r="I493" s="248"/>
      <c r="J493" s="244"/>
      <c r="K493" s="244"/>
      <c r="L493" s="249"/>
      <c r="M493" s="250"/>
      <c r="N493" s="251"/>
      <c r="O493" s="251"/>
      <c r="P493" s="251"/>
      <c r="Q493" s="251"/>
      <c r="R493" s="251"/>
      <c r="S493" s="251"/>
      <c r="T493" s="252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3" t="s">
        <v>163</v>
      </c>
      <c r="AU493" s="253" t="s">
        <v>83</v>
      </c>
      <c r="AV493" s="14" t="s">
        <v>83</v>
      </c>
      <c r="AW493" s="14" t="s">
        <v>30</v>
      </c>
      <c r="AX493" s="14" t="s">
        <v>73</v>
      </c>
      <c r="AY493" s="253" t="s">
        <v>155</v>
      </c>
    </row>
    <row r="494" s="14" customFormat="1">
      <c r="A494" s="14"/>
      <c r="B494" s="243"/>
      <c r="C494" s="244"/>
      <c r="D494" s="234" t="s">
        <v>163</v>
      </c>
      <c r="E494" s="245" t="s">
        <v>1</v>
      </c>
      <c r="F494" s="246" t="s">
        <v>458</v>
      </c>
      <c r="G494" s="244"/>
      <c r="H494" s="247">
        <v>41</v>
      </c>
      <c r="I494" s="248"/>
      <c r="J494" s="244"/>
      <c r="K494" s="244"/>
      <c r="L494" s="249"/>
      <c r="M494" s="250"/>
      <c r="N494" s="251"/>
      <c r="O494" s="251"/>
      <c r="P494" s="251"/>
      <c r="Q494" s="251"/>
      <c r="R494" s="251"/>
      <c r="S494" s="251"/>
      <c r="T494" s="252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3" t="s">
        <v>163</v>
      </c>
      <c r="AU494" s="253" t="s">
        <v>83</v>
      </c>
      <c r="AV494" s="14" t="s">
        <v>83</v>
      </c>
      <c r="AW494" s="14" t="s">
        <v>30</v>
      </c>
      <c r="AX494" s="14" t="s">
        <v>73</v>
      </c>
      <c r="AY494" s="253" t="s">
        <v>155</v>
      </c>
    </row>
    <row r="495" s="14" customFormat="1">
      <c r="A495" s="14"/>
      <c r="B495" s="243"/>
      <c r="C495" s="244"/>
      <c r="D495" s="234" t="s">
        <v>163</v>
      </c>
      <c r="E495" s="245" t="s">
        <v>1</v>
      </c>
      <c r="F495" s="246" t="s">
        <v>459</v>
      </c>
      <c r="G495" s="244"/>
      <c r="H495" s="247">
        <v>21</v>
      </c>
      <c r="I495" s="248"/>
      <c r="J495" s="244"/>
      <c r="K495" s="244"/>
      <c r="L495" s="249"/>
      <c r="M495" s="250"/>
      <c r="N495" s="251"/>
      <c r="O495" s="251"/>
      <c r="P495" s="251"/>
      <c r="Q495" s="251"/>
      <c r="R495" s="251"/>
      <c r="S495" s="251"/>
      <c r="T495" s="252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3" t="s">
        <v>163</v>
      </c>
      <c r="AU495" s="253" t="s">
        <v>83</v>
      </c>
      <c r="AV495" s="14" t="s">
        <v>83</v>
      </c>
      <c r="AW495" s="14" t="s">
        <v>30</v>
      </c>
      <c r="AX495" s="14" t="s">
        <v>73</v>
      </c>
      <c r="AY495" s="253" t="s">
        <v>155</v>
      </c>
    </row>
    <row r="496" s="14" customFormat="1">
      <c r="A496" s="14"/>
      <c r="B496" s="243"/>
      <c r="C496" s="244"/>
      <c r="D496" s="234" t="s">
        <v>163</v>
      </c>
      <c r="E496" s="245" t="s">
        <v>1</v>
      </c>
      <c r="F496" s="246" t="s">
        <v>460</v>
      </c>
      <c r="G496" s="244"/>
      <c r="H496" s="247">
        <v>9.5999999999999996</v>
      </c>
      <c r="I496" s="248"/>
      <c r="J496" s="244"/>
      <c r="K496" s="244"/>
      <c r="L496" s="249"/>
      <c r="M496" s="250"/>
      <c r="N496" s="251"/>
      <c r="O496" s="251"/>
      <c r="P496" s="251"/>
      <c r="Q496" s="251"/>
      <c r="R496" s="251"/>
      <c r="S496" s="251"/>
      <c r="T496" s="252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3" t="s">
        <v>163</v>
      </c>
      <c r="AU496" s="253" t="s">
        <v>83</v>
      </c>
      <c r="AV496" s="14" t="s">
        <v>83</v>
      </c>
      <c r="AW496" s="14" t="s">
        <v>30</v>
      </c>
      <c r="AX496" s="14" t="s">
        <v>73</v>
      </c>
      <c r="AY496" s="253" t="s">
        <v>155</v>
      </c>
    </row>
    <row r="497" s="14" customFormat="1">
      <c r="A497" s="14"/>
      <c r="B497" s="243"/>
      <c r="C497" s="244"/>
      <c r="D497" s="234" t="s">
        <v>163</v>
      </c>
      <c r="E497" s="245" t="s">
        <v>1</v>
      </c>
      <c r="F497" s="246" t="s">
        <v>461</v>
      </c>
      <c r="G497" s="244"/>
      <c r="H497" s="247">
        <v>4.7999999999999998</v>
      </c>
      <c r="I497" s="248"/>
      <c r="J497" s="244"/>
      <c r="K497" s="244"/>
      <c r="L497" s="249"/>
      <c r="M497" s="250"/>
      <c r="N497" s="251"/>
      <c r="O497" s="251"/>
      <c r="P497" s="251"/>
      <c r="Q497" s="251"/>
      <c r="R497" s="251"/>
      <c r="S497" s="251"/>
      <c r="T497" s="252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3" t="s">
        <v>163</v>
      </c>
      <c r="AU497" s="253" t="s">
        <v>83</v>
      </c>
      <c r="AV497" s="14" t="s">
        <v>83</v>
      </c>
      <c r="AW497" s="14" t="s">
        <v>30</v>
      </c>
      <c r="AX497" s="14" t="s">
        <v>73</v>
      </c>
      <c r="AY497" s="253" t="s">
        <v>155</v>
      </c>
    </row>
    <row r="498" s="14" customFormat="1">
      <c r="A498" s="14"/>
      <c r="B498" s="243"/>
      <c r="C498" s="244"/>
      <c r="D498" s="234" t="s">
        <v>163</v>
      </c>
      <c r="E498" s="245" t="s">
        <v>1</v>
      </c>
      <c r="F498" s="246" t="s">
        <v>462</v>
      </c>
      <c r="G498" s="244"/>
      <c r="H498" s="247">
        <v>4</v>
      </c>
      <c r="I498" s="248"/>
      <c r="J498" s="244"/>
      <c r="K498" s="244"/>
      <c r="L498" s="249"/>
      <c r="M498" s="250"/>
      <c r="N498" s="251"/>
      <c r="O498" s="251"/>
      <c r="P498" s="251"/>
      <c r="Q498" s="251"/>
      <c r="R498" s="251"/>
      <c r="S498" s="251"/>
      <c r="T498" s="252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3" t="s">
        <v>163</v>
      </c>
      <c r="AU498" s="253" t="s">
        <v>83</v>
      </c>
      <c r="AV498" s="14" t="s">
        <v>83</v>
      </c>
      <c r="AW498" s="14" t="s">
        <v>30</v>
      </c>
      <c r="AX498" s="14" t="s">
        <v>73</v>
      </c>
      <c r="AY498" s="253" t="s">
        <v>155</v>
      </c>
    </row>
    <row r="499" s="14" customFormat="1">
      <c r="A499" s="14"/>
      <c r="B499" s="243"/>
      <c r="C499" s="244"/>
      <c r="D499" s="234" t="s">
        <v>163</v>
      </c>
      <c r="E499" s="245" t="s">
        <v>1</v>
      </c>
      <c r="F499" s="246" t="s">
        <v>463</v>
      </c>
      <c r="G499" s="244"/>
      <c r="H499" s="247">
        <v>127.2</v>
      </c>
      <c r="I499" s="248"/>
      <c r="J499" s="244"/>
      <c r="K499" s="244"/>
      <c r="L499" s="249"/>
      <c r="M499" s="250"/>
      <c r="N499" s="251"/>
      <c r="O499" s="251"/>
      <c r="P499" s="251"/>
      <c r="Q499" s="251"/>
      <c r="R499" s="251"/>
      <c r="S499" s="251"/>
      <c r="T499" s="252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3" t="s">
        <v>163</v>
      </c>
      <c r="AU499" s="253" t="s">
        <v>83</v>
      </c>
      <c r="AV499" s="14" t="s">
        <v>83</v>
      </c>
      <c r="AW499" s="14" t="s">
        <v>30</v>
      </c>
      <c r="AX499" s="14" t="s">
        <v>73</v>
      </c>
      <c r="AY499" s="253" t="s">
        <v>155</v>
      </c>
    </row>
    <row r="500" s="14" customFormat="1">
      <c r="A500" s="14"/>
      <c r="B500" s="243"/>
      <c r="C500" s="244"/>
      <c r="D500" s="234" t="s">
        <v>163</v>
      </c>
      <c r="E500" s="245" t="s">
        <v>1</v>
      </c>
      <c r="F500" s="246" t="s">
        <v>464</v>
      </c>
      <c r="G500" s="244"/>
      <c r="H500" s="247">
        <v>84.799999999999997</v>
      </c>
      <c r="I500" s="248"/>
      <c r="J500" s="244"/>
      <c r="K500" s="244"/>
      <c r="L500" s="249"/>
      <c r="M500" s="250"/>
      <c r="N500" s="251"/>
      <c r="O500" s="251"/>
      <c r="P500" s="251"/>
      <c r="Q500" s="251"/>
      <c r="R500" s="251"/>
      <c r="S500" s="251"/>
      <c r="T500" s="252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53" t="s">
        <v>163</v>
      </c>
      <c r="AU500" s="253" t="s">
        <v>83</v>
      </c>
      <c r="AV500" s="14" t="s">
        <v>83</v>
      </c>
      <c r="AW500" s="14" t="s">
        <v>30</v>
      </c>
      <c r="AX500" s="14" t="s">
        <v>73</v>
      </c>
      <c r="AY500" s="253" t="s">
        <v>155</v>
      </c>
    </row>
    <row r="501" s="14" customFormat="1">
      <c r="A501" s="14"/>
      <c r="B501" s="243"/>
      <c r="C501" s="244"/>
      <c r="D501" s="234" t="s">
        <v>163</v>
      </c>
      <c r="E501" s="245" t="s">
        <v>1</v>
      </c>
      <c r="F501" s="246" t="s">
        <v>465</v>
      </c>
      <c r="G501" s="244"/>
      <c r="H501" s="247">
        <v>43.200000000000003</v>
      </c>
      <c r="I501" s="248"/>
      <c r="J501" s="244"/>
      <c r="K501" s="244"/>
      <c r="L501" s="249"/>
      <c r="M501" s="250"/>
      <c r="N501" s="251"/>
      <c r="O501" s="251"/>
      <c r="P501" s="251"/>
      <c r="Q501" s="251"/>
      <c r="R501" s="251"/>
      <c r="S501" s="251"/>
      <c r="T501" s="252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3" t="s">
        <v>163</v>
      </c>
      <c r="AU501" s="253" t="s">
        <v>83</v>
      </c>
      <c r="AV501" s="14" t="s">
        <v>83</v>
      </c>
      <c r="AW501" s="14" t="s">
        <v>30</v>
      </c>
      <c r="AX501" s="14" t="s">
        <v>73</v>
      </c>
      <c r="AY501" s="253" t="s">
        <v>155</v>
      </c>
    </row>
    <row r="502" s="14" customFormat="1">
      <c r="A502" s="14"/>
      <c r="B502" s="243"/>
      <c r="C502" s="244"/>
      <c r="D502" s="234" t="s">
        <v>163</v>
      </c>
      <c r="E502" s="245" t="s">
        <v>1</v>
      </c>
      <c r="F502" s="246" t="s">
        <v>466</v>
      </c>
      <c r="G502" s="244"/>
      <c r="H502" s="247">
        <v>28.800000000000001</v>
      </c>
      <c r="I502" s="248"/>
      <c r="J502" s="244"/>
      <c r="K502" s="244"/>
      <c r="L502" s="249"/>
      <c r="M502" s="250"/>
      <c r="N502" s="251"/>
      <c r="O502" s="251"/>
      <c r="P502" s="251"/>
      <c r="Q502" s="251"/>
      <c r="R502" s="251"/>
      <c r="S502" s="251"/>
      <c r="T502" s="252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3" t="s">
        <v>163</v>
      </c>
      <c r="AU502" s="253" t="s">
        <v>83</v>
      </c>
      <c r="AV502" s="14" t="s">
        <v>83</v>
      </c>
      <c r="AW502" s="14" t="s">
        <v>30</v>
      </c>
      <c r="AX502" s="14" t="s">
        <v>73</v>
      </c>
      <c r="AY502" s="253" t="s">
        <v>155</v>
      </c>
    </row>
    <row r="503" s="14" customFormat="1">
      <c r="A503" s="14"/>
      <c r="B503" s="243"/>
      <c r="C503" s="244"/>
      <c r="D503" s="234" t="s">
        <v>163</v>
      </c>
      <c r="E503" s="245" t="s">
        <v>1</v>
      </c>
      <c r="F503" s="246" t="s">
        <v>467</v>
      </c>
      <c r="G503" s="244"/>
      <c r="H503" s="247">
        <v>9</v>
      </c>
      <c r="I503" s="248"/>
      <c r="J503" s="244"/>
      <c r="K503" s="244"/>
      <c r="L503" s="249"/>
      <c r="M503" s="250"/>
      <c r="N503" s="251"/>
      <c r="O503" s="251"/>
      <c r="P503" s="251"/>
      <c r="Q503" s="251"/>
      <c r="R503" s="251"/>
      <c r="S503" s="251"/>
      <c r="T503" s="252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3" t="s">
        <v>163</v>
      </c>
      <c r="AU503" s="253" t="s">
        <v>83</v>
      </c>
      <c r="AV503" s="14" t="s">
        <v>83</v>
      </c>
      <c r="AW503" s="14" t="s">
        <v>30</v>
      </c>
      <c r="AX503" s="14" t="s">
        <v>73</v>
      </c>
      <c r="AY503" s="253" t="s">
        <v>155</v>
      </c>
    </row>
    <row r="504" s="14" customFormat="1">
      <c r="A504" s="14"/>
      <c r="B504" s="243"/>
      <c r="C504" s="244"/>
      <c r="D504" s="234" t="s">
        <v>163</v>
      </c>
      <c r="E504" s="245" t="s">
        <v>1</v>
      </c>
      <c r="F504" s="246" t="s">
        <v>468</v>
      </c>
      <c r="G504" s="244"/>
      <c r="H504" s="247">
        <v>6</v>
      </c>
      <c r="I504" s="248"/>
      <c r="J504" s="244"/>
      <c r="K504" s="244"/>
      <c r="L504" s="249"/>
      <c r="M504" s="250"/>
      <c r="N504" s="251"/>
      <c r="O504" s="251"/>
      <c r="P504" s="251"/>
      <c r="Q504" s="251"/>
      <c r="R504" s="251"/>
      <c r="S504" s="251"/>
      <c r="T504" s="252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3" t="s">
        <v>163</v>
      </c>
      <c r="AU504" s="253" t="s">
        <v>83</v>
      </c>
      <c r="AV504" s="14" t="s">
        <v>83</v>
      </c>
      <c r="AW504" s="14" t="s">
        <v>30</v>
      </c>
      <c r="AX504" s="14" t="s">
        <v>73</v>
      </c>
      <c r="AY504" s="253" t="s">
        <v>155</v>
      </c>
    </row>
    <row r="505" s="14" customFormat="1">
      <c r="A505" s="14"/>
      <c r="B505" s="243"/>
      <c r="C505" s="244"/>
      <c r="D505" s="234" t="s">
        <v>163</v>
      </c>
      <c r="E505" s="245" t="s">
        <v>1</v>
      </c>
      <c r="F505" s="246" t="s">
        <v>469</v>
      </c>
      <c r="G505" s="244"/>
      <c r="H505" s="247">
        <v>5.2000000000000002</v>
      </c>
      <c r="I505" s="248"/>
      <c r="J505" s="244"/>
      <c r="K505" s="244"/>
      <c r="L505" s="249"/>
      <c r="M505" s="250"/>
      <c r="N505" s="251"/>
      <c r="O505" s="251"/>
      <c r="P505" s="251"/>
      <c r="Q505" s="251"/>
      <c r="R505" s="251"/>
      <c r="S505" s="251"/>
      <c r="T505" s="252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3" t="s">
        <v>163</v>
      </c>
      <c r="AU505" s="253" t="s">
        <v>83</v>
      </c>
      <c r="AV505" s="14" t="s">
        <v>83</v>
      </c>
      <c r="AW505" s="14" t="s">
        <v>30</v>
      </c>
      <c r="AX505" s="14" t="s">
        <v>73</v>
      </c>
      <c r="AY505" s="253" t="s">
        <v>155</v>
      </c>
    </row>
    <row r="506" s="14" customFormat="1">
      <c r="A506" s="14"/>
      <c r="B506" s="243"/>
      <c r="C506" s="244"/>
      <c r="D506" s="234" t="s">
        <v>163</v>
      </c>
      <c r="E506" s="245" t="s">
        <v>1</v>
      </c>
      <c r="F506" s="246" t="s">
        <v>470</v>
      </c>
      <c r="G506" s="244"/>
      <c r="H506" s="247">
        <v>9</v>
      </c>
      <c r="I506" s="248"/>
      <c r="J506" s="244"/>
      <c r="K506" s="244"/>
      <c r="L506" s="249"/>
      <c r="M506" s="250"/>
      <c r="N506" s="251"/>
      <c r="O506" s="251"/>
      <c r="P506" s="251"/>
      <c r="Q506" s="251"/>
      <c r="R506" s="251"/>
      <c r="S506" s="251"/>
      <c r="T506" s="252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3" t="s">
        <v>163</v>
      </c>
      <c r="AU506" s="253" t="s">
        <v>83</v>
      </c>
      <c r="AV506" s="14" t="s">
        <v>83</v>
      </c>
      <c r="AW506" s="14" t="s">
        <v>30</v>
      </c>
      <c r="AX506" s="14" t="s">
        <v>73</v>
      </c>
      <c r="AY506" s="253" t="s">
        <v>155</v>
      </c>
    </row>
    <row r="507" s="14" customFormat="1">
      <c r="A507" s="14"/>
      <c r="B507" s="243"/>
      <c r="C507" s="244"/>
      <c r="D507" s="234" t="s">
        <v>163</v>
      </c>
      <c r="E507" s="245" t="s">
        <v>1</v>
      </c>
      <c r="F507" s="246" t="s">
        <v>471</v>
      </c>
      <c r="G507" s="244"/>
      <c r="H507" s="247">
        <v>3</v>
      </c>
      <c r="I507" s="248"/>
      <c r="J507" s="244"/>
      <c r="K507" s="244"/>
      <c r="L507" s="249"/>
      <c r="M507" s="250"/>
      <c r="N507" s="251"/>
      <c r="O507" s="251"/>
      <c r="P507" s="251"/>
      <c r="Q507" s="251"/>
      <c r="R507" s="251"/>
      <c r="S507" s="251"/>
      <c r="T507" s="252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3" t="s">
        <v>163</v>
      </c>
      <c r="AU507" s="253" t="s">
        <v>83</v>
      </c>
      <c r="AV507" s="14" t="s">
        <v>83</v>
      </c>
      <c r="AW507" s="14" t="s">
        <v>30</v>
      </c>
      <c r="AX507" s="14" t="s">
        <v>73</v>
      </c>
      <c r="AY507" s="253" t="s">
        <v>155</v>
      </c>
    </row>
    <row r="508" s="14" customFormat="1">
      <c r="A508" s="14"/>
      <c r="B508" s="243"/>
      <c r="C508" s="244"/>
      <c r="D508" s="234" t="s">
        <v>163</v>
      </c>
      <c r="E508" s="245" t="s">
        <v>1</v>
      </c>
      <c r="F508" s="246" t="s">
        <v>461</v>
      </c>
      <c r="G508" s="244"/>
      <c r="H508" s="247">
        <v>4.7999999999999998</v>
      </c>
      <c r="I508" s="248"/>
      <c r="J508" s="244"/>
      <c r="K508" s="244"/>
      <c r="L508" s="249"/>
      <c r="M508" s="250"/>
      <c r="N508" s="251"/>
      <c r="O508" s="251"/>
      <c r="P508" s="251"/>
      <c r="Q508" s="251"/>
      <c r="R508" s="251"/>
      <c r="S508" s="251"/>
      <c r="T508" s="252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3" t="s">
        <v>163</v>
      </c>
      <c r="AU508" s="253" t="s">
        <v>83</v>
      </c>
      <c r="AV508" s="14" t="s">
        <v>83</v>
      </c>
      <c r="AW508" s="14" t="s">
        <v>30</v>
      </c>
      <c r="AX508" s="14" t="s">
        <v>73</v>
      </c>
      <c r="AY508" s="253" t="s">
        <v>155</v>
      </c>
    </row>
    <row r="509" s="14" customFormat="1">
      <c r="A509" s="14"/>
      <c r="B509" s="243"/>
      <c r="C509" s="244"/>
      <c r="D509" s="234" t="s">
        <v>163</v>
      </c>
      <c r="E509" s="245" t="s">
        <v>1</v>
      </c>
      <c r="F509" s="246" t="s">
        <v>472</v>
      </c>
      <c r="G509" s="244"/>
      <c r="H509" s="247">
        <v>5.0999999999999996</v>
      </c>
      <c r="I509" s="248"/>
      <c r="J509" s="244"/>
      <c r="K509" s="244"/>
      <c r="L509" s="249"/>
      <c r="M509" s="250"/>
      <c r="N509" s="251"/>
      <c r="O509" s="251"/>
      <c r="P509" s="251"/>
      <c r="Q509" s="251"/>
      <c r="R509" s="251"/>
      <c r="S509" s="251"/>
      <c r="T509" s="252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53" t="s">
        <v>163</v>
      </c>
      <c r="AU509" s="253" t="s">
        <v>83</v>
      </c>
      <c r="AV509" s="14" t="s">
        <v>83</v>
      </c>
      <c r="AW509" s="14" t="s">
        <v>30</v>
      </c>
      <c r="AX509" s="14" t="s">
        <v>73</v>
      </c>
      <c r="AY509" s="253" t="s">
        <v>155</v>
      </c>
    </row>
    <row r="510" s="16" customFormat="1">
      <c r="A510" s="16"/>
      <c r="B510" s="279"/>
      <c r="C510" s="280"/>
      <c r="D510" s="234" t="s">
        <v>163</v>
      </c>
      <c r="E510" s="281" t="s">
        <v>1</v>
      </c>
      <c r="F510" s="282" t="s">
        <v>302</v>
      </c>
      <c r="G510" s="280"/>
      <c r="H510" s="283">
        <v>957.89999999999998</v>
      </c>
      <c r="I510" s="284"/>
      <c r="J510" s="280"/>
      <c r="K510" s="280"/>
      <c r="L510" s="285"/>
      <c r="M510" s="286"/>
      <c r="N510" s="287"/>
      <c r="O510" s="287"/>
      <c r="P510" s="287"/>
      <c r="Q510" s="287"/>
      <c r="R510" s="287"/>
      <c r="S510" s="287"/>
      <c r="T510" s="288"/>
      <c r="U510" s="16"/>
      <c r="V510" s="16"/>
      <c r="W510" s="16"/>
      <c r="X510" s="16"/>
      <c r="Y510" s="16"/>
      <c r="Z510" s="16"/>
      <c r="AA510" s="16"/>
      <c r="AB510" s="16"/>
      <c r="AC510" s="16"/>
      <c r="AD510" s="16"/>
      <c r="AE510" s="16"/>
      <c r="AT510" s="289" t="s">
        <v>163</v>
      </c>
      <c r="AU510" s="289" t="s">
        <v>83</v>
      </c>
      <c r="AV510" s="16" t="s">
        <v>169</v>
      </c>
      <c r="AW510" s="16" t="s">
        <v>30</v>
      </c>
      <c r="AX510" s="16" t="s">
        <v>73</v>
      </c>
      <c r="AY510" s="289" t="s">
        <v>155</v>
      </c>
    </row>
    <row r="511" s="14" customFormat="1">
      <c r="A511" s="14"/>
      <c r="B511" s="243"/>
      <c r="C511" s="244"/>
      <c r="D511" s="234" t="s">
        <v>163</v>
      </c>
      <c r="E511" s="245" t="s">
        <v>1</v>
      </c>
      <c r="F511" s="246" t="s">
        <v>473</v>
      </c>
      <c r="G511" s="244"/>
      <c r="H511" s="247">
        <v>60</v>
      </c>
      <c r="I511" s="248"/>
      <c r="J511" s="244"/>
      <c r="K511" s="244"/>
      <c r="L511" s="249"/>
      <c r="M511" s="250"/>
      <c r="N511" s="251"/>
      <c r="O511" s="251"/>
      <c r="P511" s="251"/>
      <c r="Q511" s="251"/>
      <c r="R511" s="251"/>
      <c r="S511" s="251"/>
      <c r="T511" s="252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3" t="s">
        <v>163</v>
      </c>
      <c r="AU511" s="253" t="s">
        <v>83</v>
      </c>
      <c r="AV511" s="14" t="s">
        <v>83</v>
      </c>
      <c r="AW511" s="14" t="s">
        <v>30</v>
      </c>
      <c r="AX511" s="14" t="s">
        <v>73</v>
      </c>
      <c r="AY511" s="253" t="s">
        <v>155</v>
      </c>
    </row>
    <row r="512" s="14" customFormat="1">
      <c r="A512" s="14"/>
      <c r="B512" s="243"/>
      <c r="C512" s="244"/>
      <c r="D512" s="234" t="s">
        <v>163</v>
      </c>
      <c r="E512" s="245" t="s">
        <v>1</v>
      </c>
      <c r="F512" s="246" t="s">
        <v>474</v>
      </c>
      <c r="G512" s="244"/>
      <c r="H512" s="247">
        <v>90</v>
      </c>
      <c r="I512" s="248"/>
      <c r="J512" s="244"/>
      <c r="K512" s="244"/>
      <c r="L512" s="249"/>
      <c r="M512" s="250"/>
      <c r="N512" s="251"/>
      <c r="O512" s="251"/>
      <c r="P512" s="251"/>
      <c r="Q512" s="251"/>
      <c r="R512" s="251"/>
      <c r="S512" s="251"/>
      <c r="T512" s="252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3" t="s">
        <v>163</v>
      </c>
      <c r="AU512" s="253" t="s">
        <v>83</v>
      </c>
      <c r="AV512" s="14" t="s">
        <v>83</v>
      </c>
      <c r="AW512" s="14" t="s">
        <v>30</v>
      </c>
      <c r="AX512" s="14" t="s">
        <v>73</v>
      </c>
      <c r="AY512" s="253" t="s">
        <v>155</v>
      </c>
    </row>
    <row r="513" s="14" customFormat="1">
      <c r="A513" s="14"/>
      <c r="B513" s="243"/>
      <c r="C513" s="244"/>
      <c r="D513" s="234" t="s">
        <v>163</v>
      </c>
      <c r="E513" s="245" t="s">
        <v>1</v>
      </c>
      <c r="F513" s="246" t="s">
        <v>475</v>
      </c>
      <c r="G513" s="244"/>
      <c r="H513" s="247">
        <v>9</v>
      </c>
      <c r="I513" s="248"/>
      <c r="J513" s="244"/>
      <c r="K513" s="244"/>
      <c r="L513" s="249"/>
      <c r="M513" s="250"/>
      <c r="N513" s="251"/>
      <c r="O513" s="251"/>
      <c r="P513" s="251"/>
      <c r="Q513" s="251"/>
      <c r="R513" s="251"/>
      <c r="S513" s="251"/>
      <c r="T513" s="252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3" t="s">
        <v>163</v>
      </c>
      <c r="AU513" s="253" t="s">
        <v>83</v>
      </c>
      <c r="AV513" s="14" t="s">
        <v>83</v>
      </c>
      <c r="AW513" s="14" t="s">
        <v>30</v>
      </c>
      <c r="AX513" s="14" t="s">
        <v>73</v>
      </c>
      <c r="AY513" s="253" t="s">
        <v>155</v>
      </c>
    </row>
    <row r="514" s="14" customFormat="1">
      <c r="A514" s="14"/>
      <c r="B514" s="243"/>
      <c r="C514" s="244"/>
      <c r="D514" s="234" t="s">
        <v>163</v>
      </c>
      <c r="E514" s="245" t="s">
        <v>1</v>
      </c>
      <c r="F514" s="246" t="s">
        <v>476</v>
      </c>
      <c r="G514" s="244"/>
      <c r="H514" s="247">
        <v>13.5</v>
      </c>
      <c r="I514" s="248"/>
      <c r="J514" s="244"/>
      <c r="K514" s="244"/>
      <c r="L514" s="249"/>
      <c r="M514" s="250"/>
      <c r="N514" s="251"/>
      <c r="O514" s="251"/>
      <c r="P514" s="251"/>
      <c r="Q514" s="251"/>
      <c r="R514" s="251"/>
      <c r="S514" s="251"/>
      <c r="T514" s="252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3" t="s">
        <v>163</v>
      </c>
      <c r="AU514" s="253" t="s">
        <v>83</v>
      </c>
      <c r="AV514" s="14" t="s">
        <v>83</v>
      </c>
      <c r="AW514" s="14" t="s">
        <v>30</v>
      </c>
      <c r="AX514" s="14" t="s">
        <v>73</v>
      </c>
      <c r="AY514" s="253" t="s">
        <v>155</v>
      </c>
    </row>
    <row r="515" s="14" customFormat="1">
      <c r="A515" s="14"/>
      <c r="B515" s="243"/>
      <c r="C515" s="244"/>
      <c r="D515" s="234" t="s">
        <v>163</v>
      </c>
      <c r="E515" s="245" t="s">
        <v>1</v>
      </c>
      <c r="F515" s="246" t="s">
        <v>477</v>
      </c>
      <c r="G515" s="244"/>
      <c r="H515" s="247">
        <v>20</v>
      </c>
      <c r="I515" s="248"/>
      <c r="J515" s="244"/>
      <c r="K515" s="244"/>
      <c r="L515" s="249"/>
      <c r="M515" s="250"/>
      <c r="N515" s="251"/>
      <c r="O515" s="251"/>
      <c r="P515" s="251"/>
      <c r="Q515" s="251"/>
      <c r="R515" s="251"/>
      <c r="S515" s="251"/>
      <c r="T515" s="252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3" t="s">
        <v>163</v>
      </c>
      <c r="AU515" s="253" t="s">
        <v>83</v>
      </c>
      <c r="AV515" s="14" t="s">
        <v>83</v>
      </c>
      <c r="AW515" s="14" t="s">
        <v>30</v>
      </c>
      <c r="AX515" s="14" t="s">
        <v>73</v>
      </c>
      <c r="AY515" s="253" t="s">
        <v>155</v>
      </c>
    </row>
    <row r="516" s="14" customFormat="1">
      <c r="A516" s="14"/>
      <c r="B516" s="243"/>
      <c r="C516" s="244"/>
      <c r="D516" s="234" t="s">
        <v>163</v>
      </c>
      <c r="E516" s="245" t="s">
        <v>1</v>
      </c>
      <c r="F516" s="246" t="s">
        <v>478</v>
      </c>
      <c r="G516" s="244"/>
      <c r="H516" s="247">
        <v>18</v>
      </c>
      <c r="I516" s="248"/>
      <c r="J516" s="244"/>
      <c r="K516" s="244"/>
      <c r="L516" s="249"/>
      <c r="M516" s="250"/>
      <c r="N516" s="251"/>
      <c r="O516" s="251"/>
      <c r="P516" s="251"/>
      <c r="Q516" s="251"/>
      <c r="R516" s="251"/>
      <c r="S516" s="251"/>
      <c r="T516" s="252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3" t="s">
        <v>163</v>
      </c>
      <c r="AU516" s="253" t="s">
        <v>83</v>
      </c>
      <c r="AV516" s="14" t="s">
        <v>83</v>
      </c>
      <c r="AW516" s="14" t="s">
        <v>30</v>
      </c>
      <c r="AX516" s="14" t="s">
        <v>73</v>
      </c>
      <c r="AY516" s="253" t="s">
        <v>155</v>
      </c>
    </row>
    <row r="517" s="16" customFormat="1">
      <c r="A517" s="16"/>
      <c r="B517" s="279"/>
      <c r="C517" s="280"/>
      <c r="D517" s="234" t="s">
        <v>163</v>
      </c>
      <c r="E517" s="281" t="s">
        <v>1</v>
      </c>
      <c r="F517" s="282" t="s">
        <v>302</v>
      </c>
      <c r="G517" s="280"/>
      <c r="H517" s="283">
        <v>210.5</v>
      </c>
      <c r="I517" s="284"/>
      <c r="J517" s="280"/>
      <c r="K517" s="280"/>
      <c r="L517" s="285"/>
      <c r="M517" s="286"/>
      <c r="N517" s="287"/>
      <c r="O517" s="287"/>
      <c r="P517" s="287"/>
      <c r="Q517" s="287"/>
      <c r="R517" s="287"/>
      <c r="S517" s="287"/>
      <c r="T517" s="288"/>
      <c r="U517" s="16"/>
      <c r="V517" s="16"/>
      <c r="W517" s="16"/>
      <c r="X517" s="16"/>
      <c r="Y517" s="16"/>
      <c r="Z517" s="16"/>
      <c r="AA517" s="16"/>
      <c r="AB517" s="16"/>
      <c r="AC517" s="16"/>
      <c r="AD517" s="16"/>
      <c r="AE517" s="16"/>
      <c r="AT517" s="289" t="s">
        <v>163</v>
      </c>
      <c r="AU517" s="289" t="s">
        <v>83</v>
      </c>
      <c r="AV517" s="16" t="s">
        <v>169</v>
      </c>
      <c r="AW517" s="16" t="s">
        <v>30</v>
      </c>
      <c r="AX517" s="16" t="s">
        <v>73</v>
      </c>
      <c r="AY517" s="289" t="s">
        <v>155</v>
      </c>
    </row>
    <row r="518" s="14" customFormat="1">
      <c r="A518" s="14"/>
      <c r="B518" s="243"/>
      <c r="C518" s="244"/>
      <c r="D518" s="234" t="s">
        <v>163</v>
      </c>
      <c r="E518" s="245" t="s">
        <v>1</v>
      </c>
      <c r="F518" s="246" t="s">
        <v>479</v>
      </c>
      <c r="G518" s="244"/>
      <c r="H518" s="247">
        <v>-316.80000000000001</v>
      </c>
      <c r="I518" s="248"/>
      <c r="J518" s="244"/>
      <c r="K518" s="244"/>
      <c r="L518" s="249"/>
      <c r="M518" s="250"/>
      <c r="N518" s="251"/>
      <c r="O518" s="251"/>
      <c r="P518" s="251"/>
      <c r="Q518" s="251"/>
      <c r="R518" s="251"/>
      <c r="S518" s="251"/>
      <c r="T518" s="252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3" t="s">
        <v>163</v>
      </c>
      <c r="AU518" s="253" t="s">
        <v>83</v>
      </c>
      <c r="AV518" s="14" t="s">
        <v>83</v>
      </c>
      <c r="AW518" s="14" t="s">
        <v>30</v>
      </c>
      <c r="AX518" s="14" t="s">
        <v>73</v>
      </c>
      <c r="AY518" s="253" t="s">
        <v>155</v>
      </c>
    </row>
    <row r="519" s="15" customFormat="1">
      <c r="A519" s="15"/>
      <c r="B519" s="254"/>
      <c r="C519" s="255"/>
      <c r="D519" s="234" t="s">
        <v>163</v>
      </c>
      <c r="E519" s="256" t="s">
        <v>1</v>
      </c>
      <c r="F519" s="257" t="s">
        <v>166</v>
      </c>
      <c r="G519" s="255"/>
      <c r="H519" s="258">
        <v>851.60000000000002</v>
      </c>
      <c r="I519" s="259"/>
      <c r="J519" s="255"/>
      <c r="K519" s="255"/>
      <c r="L519" s="260"/>
      <c r="M519" s="261"/>
      <c r="N519" s="262"/>
      <c r="O519" s="262"/>
      <c r="P519" s="262"/>
      <c r="Q519" s="262"/>
      <c r="R519" s="262"/>
      <c r="S519" s="262"/>
      <c r="T519" s="263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T519" s="264" t="s">
        <v>163</v>
      </c>
      <c r="AU519" s="264" t="s">
        <v>83</v>
      </c>
      <c r="AV519" s="15" t="s">
        <v>162</v>
      </c>
      <c r="AW519" s="15" t="s">
        <v>30</v>
      </c>
      <c r="AX519" s="15" t="s">
        <v>73</v>
      </c>
      <c r="AY519" s="264" t="s">
        <v>155</v>
      </c>
    </row>
    <row r="520" s="14" customFormat="1">
      <c r="A520" s="14"/>
      <c r="B520" s="243"/>
      <c r="C520" s="244"/>
      <c r="D520" s="234" t="s">
        <v>163</v>
      </c>
      <c r="E520" s="245" t="s">
        <v>1</v>
      </c>
      <c r="F520" s="246" t="s">
        <v>480</v>
      </c>
      <c r="G520" s="244"/>
      <c r="H520" s="247">
        <v>936.75999999999999</v>
      </c>
      <c r="I520" s="248"/>
      <c r="J520" s="244"/>
      <c r="K520" s="244"/>
      <c r="L520" s="249"/>
      <c r="M520" s="250"/>
      <c r="N520" s="251"/>
      <c r="O520" s="251"/>
      <c r="P520" s="251"/>
      <c r="Q520" s="251"/>
      <c r="R520" s="251"/>
      <c r="S520" s="251"/>
      <c r="T520" s="252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53" t="s">
        <v>163</v>
      </c>
      <c r="AU520" s="253" t="s">
        <v>83</v>
      </c>
      <c r="AV520" s="14" t="s">
        <v>83</v>
      </c>
      <c r="AW520" s="14" t="s">
        <v>30</v>
      </c>
      <c r="AX520" s="14" t="s">
        <v>73</v>
      </c>
      <c r="AY520" s="253" t="s">
        <v>155</v>
      </c>
    </row>
    <row r="521" s="15" customFormat="1">
      <c r="A521" s="15"/>
      <c r="B521" s="254"/>
      <c r="C521" s="255"/>
      <c r="D521" s="234" t="s">
        <v>163</v>
      </c>
      <c r="E521" s="256" t="s">
        <v>1</v>
      </c>
      <c r="F521" s="257" t="s">
        <v>166</v>
      </c>
      <c r="G521" s="255"/>
      <c r="H521" s="258">
        <v>936.75999999999999</v>
      </c>
      <c r="I521" s="259"/>
      <c r="J521" s="255"/>
      <c r="K521" s="255"/>
      <c r="L521" s="260"/>
      <c r="M521" s="261"/>
      <c r="N521" s="262"/>
      <c r="O521" s="262"/>
      <c r="P521" s="262"/>
      <c r="Q521" s="262"/>
      <c r="R521" s="262"/>
      <c r="S521" s="262"/>
      <c r="T521" s="263"/>
      <c r="U521" s="15"/>
      <c r="V521" s="15"/>
      <c r="W521" s="15"/>
      <c r="X521" s="15"/>
      <c r="Y521" s="15"/>
      <c r="Z521" s="15"/>
      <c r="AA521" s="15"/>
      <c r="AB521" s="15"/>
      <c r="AC521" s="15"/>
      <c r="AD521" s="15"/>
      <c r="AE521" s="15"/>
      <c r="AT521" s="264" t="s">
        <v>163</v>
      </c>
      <c r="AU521" s="264" t="s">
        <v>83</v>
      </c>
      <c r="AV521" s="15" t="s">
        <v>162</v>
      </c>
      <c r="AW521" s="15" t="s">
        <v>30</v>
      </c>
      <c r="AX521" s="15" t="s">
        <v>81</v>
      </c>
      <c r="AY521" s="264" t="s">
        <v>155</v>
      </c>
    </row>
    <row r="522" s="2" customFormat="1" ht="24.15" customHeight="1">
      <c r="A522" s="39"/>
      <c r="B522" s="40"/>
      <c r="C522" s="265" t="s">
        <v>481</v>
      </c>
      <c r="D522" s="265" t="s">
        <v>234</v>
      </c>
      <c r="E522" s="266" t="s">
        <v>482</v>
      </c>
      <c r="F522" s="267" t="s">
        <v>483</v>
      </c>
      <c r="G522" s="268" t="s">
        <v>354</v>
      </c>
      <c r="H522" s="269">
        <v>384.40600000000001</v>
      </c>
      <c r="I522" s="270"/>
      <c r="J522" s="271">
        <f>ROUND(I522*H522,2)</f>
        <v>0</v>
      </c>
      <c r="K522" s="267" t="s">
        <v>161</v>
      </c>
      <c r="L522" s="272"/>
      <c r="M522" s="273" t="s">
        <v>1</v>
      </c>
      <c r="N522" s="274" t="s">
        <v>38</v>
      </c>
      <c r="O522" s="92"/>
      <c r="P522" s="228">
        <f>O522*H522</f>
        <v>0</v>
      </c>
      <c r="Q522" s="228">
        <v>0.00029999999999999997</v>
      </c>
      <c r="R522" s="228">
        <f>Q522*H522</f>
        <v>0.11532179999999999</v>
      </c>
      <c r="S522" s="228">
        <v>0</v>
      </c>
      <c r="T522" s="229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30" t="s">
        <v>175</v>
      </c>
      <c r="AT522" s="230" t="s">
        <v>234</v>
      </c>
      <c r="AU522" s="230" t="s">
        <v>83</v>
      </c>
      <c r="AY522" s="18" t="s">
        <v>155</v>
      </c>
      <c r="BE522" s="231">
        <f>IF(N522="základní",J522,0)</f>
        <v>0</v>
      </c>
      <c r="BF522" s="231">
        <f>IF(N522="snížená",J522,0)</f>
        <v>0</v>
      </c>
      <c r="BG522" s="231">
        <f>IF(N522="zákl. přenesená",J522,0)</f>
        <v>0</v>
      </c>
      <c r="BH522" s="231">
        <f>IF(N522="sníž. přenesená",J522,0)</f>
        <v>0</v>
      </c>
      <c r="BI522" s="231">
        <f>IF(N522="nulová",J522,0)</f>
        <v>0</v>
      </c>
      <c r="BJ522" s="18" t="s">
        <v>81</v>
      </c>
      <c r="BK522" s="231">
        <f>ROUND(I522*H522,2)</f>
        <v>0</v>
      </c>
      <c r="BL522" s="18" t="s">
        <v>162</v>
      </c>
      <c r="BM522" s="230" t="s">
        <v>484</v>
      </c>
    </row>
    <row r="523" s="13" customFormat="1">
      <c r="A523" s="13"/>
      <c r="B523" s="232"/>
      <c r="C523" s="233"/>
      <c r="D523" s="234" t="s">
        <v>163</v>
      </c>
      <c r="E523" s="235" t="s">
        <v>1</v>
      </c>
      <c r="F523" s="236" t="s">
        <v>358</v>
      </c>
      <c r="G523" s="233"/>
      <c r="H523" s="235" t="s">
        <v>1</v>
      </c>
      <c r="I523" s="237"/>
      <c r="J523" s="233"/>
      <c r="K523" s="233"/>
      <c r="L523" s="238"/>
      <c r="M523" s="239"/>
      <c r="N523" s="240"/>
      <c r="O523" s="240"/>
      <c r="P523" s="240"/>
      <c r="Q523" s="240"/>
      <c r="R523" s="240"/>
      <c r="S523" s="240"/>
      <c r="T523" s="241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2" t="s">
        <v>163</v>
      </c>
      <c r="AU523" s="242" t="s">
        <v>83</v>
      </c>
      <c r="AV523" s="13" t="s">
        <v>81</v>
      </c>
      <c r="AW523" s="13" t="s">
        <v>30</v>
      </c>
      <c r="AX523" s="13" t="s">
        <v>73</v>
      </c>
      <c r="AY523" s="242" t="s">
        <v>155</v>
      </c>
    </row>
    <row r="524" s="14" customFormat="1">
      <c r="A524" s="14"/>
      <c r="B524" s="243"/>
      <c r="C524" s="244"/>
      <c r="D524" s="234" t="s">
        <v>163</v>
      </c>
      <c r="E524" s="245" t="s">
        <v>1</v>
      </c>
      <c r="F524" s="246" t="s">
        <v>485</v>
      </c>
      <c r="G524" s="244"/>
      <c r="H524" s="247">
        <v>203.69999999999999</v>
      </c>
      <c r="I524" s="248"/>
      <c r="J524" s="244"/>
      <c r="K524" s="244"/>
      <c r="L524" s="249"/>
      <c r="M524" s="250"/>
      <c r="N524" s="251"/>
      <c r="O524" s="251"/>
      <c r="P524" s="251"/>
      <c r="Q524" s="251"/>
      <c r="R524" s="251"/>
      <c r="S524" s="251"/>
      <c r="T524" s="252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3" t="s">
        <v>163</v>
      </c>
      <c r="AU524" s="253" t="s">
        <v>83</v>
      </c>
      <c r="AV524" s="14" t="s">
        <v>83</v>
      </c>
      <c r="AW524" s="14" t="s">
        <v>30</v>
      </c>
      <c r="AX524" s="14" t="s">
        <v>73</v>
      </c>
      <c r="AY524" s="253" t="s">
        <v>155</v>
      </c>
    </row>
    <row r="525" s="14" customFormat="1">
      <c r="A525" s="14"/>
      <c r="B525" s="243"/>
      <c r="C525" s="244"/>
      <c r="D525" s="234" t="s">
        <v>163</v>
      </c>
      <c r="E525" s="245" t="s">
        <v>1</v>
      </c>
      <c r="F525" s="246" t="s">
        <v>360</v>
      </c>
      <c r="G525" s="244"/>
      <c r="H525" s="247">
        <v>28.800000000000001</v>
      </c>
      <c r="I525" s="248"/>
      <c r="J525" s="244"/>
      <c r="K525" s="244"/>
      <c r="L525" s="249"/>
      <c r="M525" s="250"/>
      <c r="N525" s="251"/>
      <c r="O525" s="251"/>
      <c r="P525" s="251"/>
      <c r="Q525" s="251"/>
      <c r="R525" s="251"/>
      <c r="S525" s="251"/>
      <c r="T525" s="252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3" t="s">
        <v>163</v>
      </c>
      <c r="AU525" s="253" t="s">
        <v>83</v>
      </c>
      <c r="AV525" s="14" t="s">
        <v>83</v>
      </c>
      <c r="AW525" s="14" t="s">
        <v>30</v>
      </c>
      <c r="AX525" s="14" t="s">
        <v>73</v>
      </c>
      <c r="AY525" s="253" t="s">
        <v>155</v>
      </c>
    </row>
    <row r="526" s="14" customFormat="1">
      <c r="A526" s="14"/>
      <c r="B526" s="243"/>
      <c r="C526" s="244"/>
      <c r="D526" s="234" t="s">
        <v>163</v>
      </c>
      <c r="E526" s="245" t="s">
        <v>1</v>
      </c>
      <c r="F526" s="246" t="s">
        <v>361</v>
      </c>
      <c r="G526" s="244"/>
      <c r="H526" s="247">
        <v>15</v>
      </c>
      <c r="I526" s="248"/>
      <c r="J526" s="244"/>
      <c r="K526" s="244"/>
      <c r="L526" s="249"/>
      <c r="M526" s="250"/>
      <c r="N526" s="251"/>
      <c r="O526" s="251"/>
      <c r="P526" s="251"/>
      <c r="Q526" s="251"/>
      <c r="R526" s="251"/>
      <c r="S526" s="251"/>
      <c r="T526" s="252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53" t="s">
        <v>163</v>
      </c>
      <c r="AU526" s="253" t="s">
        <v>83</v>
      </c>
      <c r="AV526" s="14" t="s">
        <v>83</v>
      </c>
      <c r="AW526" s="14" t="s">
        <v>30</v>
      </c>
      <c r="AX526" s="14" t="s">
        <v>73</v>
      </c>
      <c r="AY526" s="253" t="s">
        <v>155</v>
      </c>
    </row>
    <row r="527" s="14" customFormat="1">
      <c r="A527" s="14"/>
      <c r="B527" s="243"/>
      <c r="C527" s="244"/>
      <c r="D527" s="234" t="s">
        <v>163</v>
      </c>
      <c r="E527" s="245" t="s">
        <v>1</v>
      </c>
      <c r="F527" s="246" t="s">
        <v>362</v>
      </c>
      <c r="G527" s="244"/>
      <c r="H527" s="247">
        <v>10.5</v>
      </c>
      <c r="I527" s="248"/>
      <c r="J527" s="244"/>
      <c r="K527" s="244"/>
      <c r="L527" s="249"/>
      <c r="M527" s="250"/>
      <c r="N527" s="251"/>
      <c r="O527" s="251"/>
      <c r="P527" s="251"/>
      <c r="Q527" s="251"/>
      <c r="R527" s="251"/>
      <c r="S527" s="251"/>
      <c r="T527" s="252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3" t="s">
        <v>163</v>
      </c>
      <c r="AU527" s="253" t="s">
        <v>83</v>
      </c>
      <c r="AV527" s="14" t="s">
        <v>83</v>
      </c>
      <c r="AW527" s="14" t="s">
        <v>30</v>
      </c>
      <c r="AX527" s="14" t="s">
        <v>73</v>
      </c>
      <c r="AY527" s="253" t="s">
        <v>155</v>
      </c>
    </row>
    <row r="528" s="14" customFormat="1">
      <c r="A528" s="14"/>
      <c r="B528" s="243"/>
      <c r="C528" s="244"/>
      <c r="D528" s="234" t="s">
        <v>163</v>
      </c>
      <c r="E528" s="245" t="s">
        <v>1</v>
      </c>
      <c r="F528" s="246" t="s">
        <v>363</v>
      </c>
      <c r="G528" s="244"/>
      <c r="H528" s="247">
        <v>12</v>
      </c>
      <c r="I528" s="248"/>
      <c r="J528" s="244"/>
      <c r="K528" s="244"/>
      <c r="L528" s="249"/>
      <c r="M528" s="250"/>
      <c r="N528" s="251"/>
      <c r="O528" s="251"/>
      <c r="P528" s="251"/>
      <c r="Q528" s="251"/>
      <c r="R528" s="251"/>
      <c r="S528" s="251"/>
      <c r="T528" s="252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3" t="s">
        <v>163</v>
      </c>
      <c r="AU528" s="253" t="s">
        <v>83</v>
      </c>
      <c r="AV528" s="14" t="s">
        <v>83</v>
      </c>
      <c r="AW528" s="14" t="s">
        <v>30</v>
      </c>
      <c r="AX528" s="14" t="s">
        <v>73</v>
      </c>
      <c r="AY528" s="253" t="s">
        <v>155</v>
      </c>
    </row>
    <row r="529" s="14" customFormat="1">
      <c r="A529" s="14"/>
      <c r="B529" s="243"/>
      <c r="C529" s="244"/>
      <c r="D529" s="234" t="s">
        <v>163</v>
      </c>
      <c r="E529" s="245" t="s">
        <v>1</v>
      </c>
      <c r="F529" s="246" t="s">
        <v>364</v>
      </c>
      <c r="G529" s="244"/>
      <c r="H529" s="247">
        <v>3.6000000000000001</v>
      </c>
      <c r="I529" s="248"/>
      <c r="J529" s="244"/>
      <c r="K529" s="244"/>
      <c r="L529" s="249"/>
      <c r="M529" s="250"/>
      <c r="N529" s="251"/>
      <c r="O529" s="251"/>
      <c r="P529" s="251"/>
      <c r="Q529" s="251"/>
      <c r="R529" s="251"/>
      <c r="S529" s="251"/>
      <c r="T529" s="252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3" t="s">
        <v>163</v>
      </c>
      <c r="AU529" s="253" t="s">
        <v>83</v>
      </c>
      <c r="AV529" s="14" t="s">
        <v>83</v>
      </c>
      <c r="AW529" s="14" t="s">
        <v>30</v>
      </c>
      <c r="AX529" s="14" t="s">
        <v>73</v>
      </c>
      <c r="AY529" s="253" t="s">
        <v>155</v>
      </c>
    </row>
    <row r="530" s="14" customFormat="1">
      <c r="A530" s="14"/>
      <c r="B530" s="243"/>
      <c r="C530" s="244"/>
      <c r="D530" s="234" t="s">
        <v>163</v>
      </c>
      <c r="E530" s="245" t="s">
        <v>1</v>
      </c>
      <c r="F530" s="246" t="s">
        <v>365</v>
      </c>
      <c r="G530" s="244"/>
      <c r="H530" s="247">
        <v>10</v>
      </c>
      <c r="I530" s="248"/>
      <c r="J530" s="244"/>
      <c r="K530" s="244"/>
      <c r="L530" s="249"/>
      <c r="M530" s="250"/>
      <c r="N530" s="251"/>
      <c r="O530" s="251"/>
      <c r="P530" s="251"/>
      <c r="Q530" s="251"/>
      <c r="R530" s="251"/>
      <c r="S530" s="251"/>
      <c r="T530" s="252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3" t="s">
        <v>163</v>
      </c>
      <c r="AU530" s="253" t="s">
        <v>83</v>
      </c>
      <c r="AV530" s="14" t="s">
        <v>83</v>
      </c>
      <c r="AW530" s="14" t="s">
        <v>30</v>
      </c>
      <c r="AX530" s="14" t="s">
        <v>73</v>
      </c>
      <c r="AY530" s="253" t="s">
        <v>155</v>
      </c>
    </row>
    <row r="531" s="14" customFormat="1">
      <c r="A531" s="14"/>
      <c r="B531" s="243"/>
      <c r="C531" s="244"/>
      <c r="D531" s="234" t="s">
        <v>163</v>
      </c>
      <c r="E531" s="245" t="s">
        <v>1</v>
      </c>
      <c r="F531" s="246" t="s">
        <v>366</v>
      </c>
      <c r="G531" s="244"/>
      <c r="H531" s="247">
        <v>22.800000000000001</v>
      </c>
      <c r="I531" s="248"/>
      <c r="J531" s="244"/>
      <c r="K531" s="244"/>
      <c r="L531" s="249"/>
      <c r="M531" s="250"/>
      <c r="N531" s="251"/>
      <c r="O531" s="251"/>
      <c r="P531" s="251"/>
      <c r="Q531" s="251"/>
      <c r="R531" s="251"/>
      <c r="S531" s="251"/>
      <c r="T531" s="252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3" t="s">
        <v>163</v>
      </c>
      <c r="AU531" s="253" t="s">
        <v>83</v>
      </c>
      <c r="AV531" s="14" t="s">
        <v>83</v>
      </c>
      <c r="AW531" s="14" t="s">
        <v>30</v>
      </c>
      <c r="AX531" s="14" t="s">
        <v>73</v>
      </c>
      <c r="AY531" s="253" t="s">
        <v>155</v>
      </c>
    </row>
    <row r="532" s="14" customFormat="1">
      <c r="A532" s="14"/>
      <c r="B532" s="243"/>
      <c r="C532" s="244"/>
      <c r="D532" s="234" t="s">
        <v>163</v>
      </c>
      <c r="E532" s="245" t="s">
        <v>1</v>
      </c>
      <c r="F532" s="246" t="s">
        <v>367</v>
      </c>
      <c r="G532" s="244"/>
      <c r="H532" s="247">
        <v>15.199999999999999</v>
      </c>
      <c r="I532" s="248"/>
      <c r="J532" s="244"/>
      <c r="K532" s="244"/>
      <c r="L532" s="249"/>
      <c r="M532" s="250"/>
      <c r="N532" s="251"/>
      <c r="O532" s="251"/>
      <c r="P532" s="251"/>
      <c r="Q532" s="251"/>
      <c r="R532" s="251"/>
      <c r="S532" s="251"/>
      <c r="T532" s="252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53" t="s">
        <v>163</v>
      </c>
      <c r="AU532" s="253" t="s">
        <v>83</v>
      </c>
      <c r="AV532" s="14" t="s">
        <v>83</v>
      </c>
      <c r="AW532" s="14" t="s">
        <v>30</v>
      </c>
      <c r="AX532" s="14" t="s">
        <v>73</v>
      </c>
      <c r="AY532" s="253" t="s">
        <v>155</v>
      </c>
    </row>
    <row r="533" s="14" customFormat="1">
      <c r="A533" s="14"/>
      <c r="B533" s="243"/>
      <c r="C533" s="244"/>
      <c r="D533" s="234" t="s">
        <v>163</v>
      </c>
      <c r="E533" s="245" t="s">
        <v>1</v>
      </c>
      <c r="F533" s="246" t="s">
        <v>368</v>
      </c>
      <c r="G533" s="244"/>
      <c r="H533" s="247">
        <v>10.710000000000001</v>
      </c>
      <c r="I533" s="248"/>
      <c r="J533" s="244"/>
      <c r="K533" s="244"/>
      <c r="L533" s="249"/>
      <c r="M533" s="250"/>
      <c r="N533" s="251"/>
      <c r="O533" s="251"/>
      <c r="P533" s="251"/>
      <c r="Q533" s="251"/>
      <c r="R533" s="251"/>
      <c r="S533" s="251"/>
      <c r="T533" s="252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53" t="s">
        <v>163</v>
      </c>
      <c r="AU533" s="253" t="s">
        <v>83</v>
      </c>
      <c r="AV533" s="14" t="s">
        <v>83</v>
      </c>
      <c r="AW533" s="14" t="s">
        <v>30</v>
      </c>
      <c r="AX533" s="14" t="s">
        <v>73</v>
      </c>
      <c r="AY533" s="253" t="s">
        <v>155</v>
      </c>
    </row>
    <row r="534" s="14" customFormat="1">
      <c r="A534" s="14"/>
      <c r="B534" s="243"/>
      <c r="C534" s="244"/>
      <c r="D534" s="234" t="s">
        <v>163</v>
      </c>
      <c r="E534" s="245" t="s">
        <v>1</v>
      </c>
      <c r="F534" s="246" t="s">
        <v>369</v>
      </c>
      <c r="G534" s="244"/>
      <c r="H534" s="247">
        <v>7.1399999999999997</v>
      </c>
      <c r="I534" s="248"/>
      <c r="J534" s="244"/>
      <c r="K534" s="244"/>
      <c r="L534" s="249"/>
      <c r="M534" s="250"/>
      <c r="N534" s="251"/>
      <c r="O534" s="251"/>
      <c r="P534" s="251"/>
      <c r="Q534" s="251"/>
      <c r="R534" s="251"/>
      <c r="S534" s="251"/>
      <c r="T534" s="252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53" t="s">
        <v>163</v>
      </c>
      <c r="AU534" s="253" t="s">
        <v>83</v>
      </c>
      <c r="AV534" s="14" t="s">
        <v>83</v>
      </c>
      <c r="AW534" s="14" t="s">
        <v>30</v>
      </c>
      <c r="AX534" s="14" t="s">
        <v>73</v>
      </c>
      <c r="AY534" s="253" t="s">
        <v>155</v>
      </c>
    </row>
    <row r="535" s="14" customFormat="1">
      <c r="A535" s="14"/>
      <c r="B535" s="243"/>
      <c r="C535" s="244"/>
      <c r="D535" s="234" t="s">
        <v>163</v>
      </c>
      <c r="E535" s="245" t="s">
        <v>1</v>
      </c>
      <c r="F535" s="246" t="s">
        <v>370</v>
      </c>
      <c r="G535" s="244"/>
      <c r="H535" s="247">
        <v>6.75</v>
      </c>
      <c r="I535" s="248"/>
      <c r="J535" s="244"/>
      <c r="K535" s="244"/>
      <c r="L535" s="249"/>
      <c r="M535" s="250"/>
      <c r="N535" s="251"/>
      <c r="O535" s="251"/>
      <c r="P535" s="251"/>
      <c r="Q535" s="251"/>
      <c r="R535" s="251"/>
      <c r="S535" s="251"/>
      <c r="T535" s="252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3" t="s">
        <v>163</v>
      </c>
      <c r="AU535" s="253" t="s">
        <v>83</v>
      </c>
      <c r="AV535" s="14" t="s">
        <v>83</v>
      </c>
      <c r="AW535" s="14" t="s">
        <v>30</v>
      </c>
      <c r="AX535" s="14" t="s">
        <v>73</v>
      </c>
      <c r="AY535" s="253" t="s">
        <v>155</v>
      </c>
    </row>
    <row r="536" s="14" customFormat="1">
      <c r="A536" s="14"/>
      <c r="B536" s="243"/>
      <c r="C536" s="244"/>
      <c r="D536" s="234" t="s">
        <v>163</v>
      </c>
      <c r="E536" s="245" t="s">
        <v>1</v>
      </c>
      <c r="F536" s="246" t="s">
        <v>371</v>
      </c>
      <c r="G536" s="244"/>
      <c r="H536" s="247">
        <v>1.2</v>
      </c>
      <c r="I536" s="248"/>
      <c r="J536" s="244"/>
      <c r="K536" s="244"/>
      <c r="L536" s="249"/>
      <c r="M536" s="250"/>
      <c r="N536" s="251"/>
      <c r="O536" s="251"/>
      <c r="P536" s="251"/>
      <c r="Q536" s="251"/>
      <c r="R536" s="251"/>
      <c r="S536" s="251"/>
      <c r="T536" s="252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53" t="s">
        <v>163</v>
      </c>
      <c r="AU536" s="253" t="s">
        <v>83</v>
      </c>
      <c r="AV536" s="14" t="s">
        <v>83</v>
      </c>
      <c r="AW536" s="14" t="s">
        <v>30</v>
      </c>
      <c r="AX536" s="14" t="s">
        <v>73</v>
      </c>
      <c r="AY536" s="253" t="s">
        <v>155</v>
      </c>
    </row>
    <row r="537" s="14" customFormat="1">
      <c r="A537" s="14"/>
      <c r="B537" s="243"/>
      <c r="C537" s="244"/>
      <c r="D537" s="234" t="s">
        <v>163</v>
      </c>
      <c r="E537" s="245" t="s">
        <v>1</v>
      </c>
      <c r="F537" s="246" t="s">
        <v>372</v>
      </c>
      <c r="G537" s="244"/>
      <c r="H537" s="247">
        <v>2.3999999999999999</v>
      </c>
      <c r="I537" s="248"/>
      <c r="J537" s="244"/>
      <c r="K537" s="244"/>
      <c r="L537" s="249"/>
      <c r="M537" s="250"/>
      <c r="N537" s="251"/>
      <c r="O537" s="251"/>
      <c r="P537" s="251"/>
      <c r="Q537" s="251"/>
      <c r="R537" s="251"/>
      <c r="S537" s="251"/>
      <c r="T537" s="252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53" t="s">
        <v>163</v>
      </c>
      <c r="AU537" s="253" t="s">
        <v>83</v>
      </c>
      <c r="AV537" s="14" t="s">
        <v>83</v>
      </c>
      <c r="AW537" s="14" t="s">
        <v>30</v>
      </c>
      <c r="AX537" s="14" t="s">
        <v>73</v>
      </c>
      <c r="AY537" s="253" t="s">
        <v>155</v>
      </c>
    </row>
    <row r="538" s="14" customFormat="1">
      <c r="A538" s="14"/>
      <c r="B538" s="243"/>
      <c r="C538" s="244"/>
      <c r="D538" s="234" t="s">
        <v>163</v>
      </c>
      <c r="E538" s="245" t="s">
        <v>1</v>
      </c>
      <c r="F538" s="246" t="s">
        <v>486</v>
      </c>
      <c r="G538" s="244"/>
      <c r="H538" s="247">
        <v>20</v>
      </c>
      <c r="I538" s="248"/>
      <c r="J538" s="244"/>
      <c r="K538" s="244"/>
      <c r="L538" s="249"/>
      <c r="M538" s="250"/>
      <c r="N538" s="251"/>
      <c r="O538" s="251"/>
      <c r="P538" s="251"/>
      <c r="Q538" s="251"/>
      <c r="R538" s="251"/>
      <c r="S538" s="251"/>
      <c r="T538" s="252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3" t="s">
        <v>163</v>
      </c>
      <c r="AU538" s="253" t="s">
        <v>83</v>
      </c>
      <c r="AV538" s="14" t="s">
        <v>83</v>
      </c>
      <c r="AW538" s="14" t="s">
        <v>30</v>
      </c>
      <c r="AX538" s="14" t="s">
        <v>73</v>
      </c>
      <c r="AY538" s="253" t="s">
        <v>155</v>
      </c>
    </row>
    <row r="539" s="14" customFormat="1">
      <c r="A539" s="14"/>
      <c r="B539" s="243"/>
      <c r="C539" s="244"/>
      <c r="D539" s="234" t="s">
        <v>163</v>
      </c>
      <c r="E539" s="245" t="s">
        <v>1</v>
      </c>
      <c r="F539" s="246" t="s">
        <v>487</v>
      </c>
      <c r="G539" s="244"/>
      <c r="H539" s="247">
        <v>1.95</v>
      </c>
      <c r="I539" s="248"/>
      <c r="J539" s="244"/>
      <c r="K539" s="244"/>
      <c r="L539" s="249"/>
      <c r="M539" s="250"/>
      <c r="N539" s="251"/>
      <c r="O539" s="251"/>
      <c r="P539" s="251"/>
      <c r="Q539" s="251"/>
      <c r="R539" s="251"/>
      <c r="S539" s="251"/>
      <c r="T539" s="252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53" t="s">
        <v>163</v>
      </c>
      <c r="AU539" s="253" t="s">
        <v>83</v>
      </c>
      <c r="AV539" s="14" t="s">
        <v>83</v>
      </c>
      <c r="AW539" s="14" t="s">
        <v>30</v>
      </c>
      <c r="AX539" s="14" t="s">
        <v>73</v>
      </c>
      <c r="AY539" s="253" t="s">
        <v>155</v>
      </c>
    </row>
    <row r="540" s="14" customFormat="1">
      <c r="A540" s="14"/>
      <c r="B540" s="243"/>
      <c r="C540" s="244"/>
      <c r="D540" s="234" t="s">
        <v>163</v>
      </c>
      <c r="E540" s="245" t="s">
        <v>1</v>
      </c>
      <c r="F540" s="246" t="s">
        <v>488</v>
      </c>
      <c r="G540" s="244"/>
      <c r="H540" s="247">
        <v>1.5</v>
      </c>
      <c r="I540" s="248"/>
      <c r="J540" s="244"/>
      <c r="K540" s="244"/>
      <c r="L540" s="249"/>
      <c r="M540" s="250"/>
      <c r="N540" s="251"/>
      <c r="O540" s="251"/>
      <c r="P540" s="251"/>
      <c r="Q540" s="251"/>
      <c r="R540" s="251"/>
      <c r="S540" s="251"/>
      <c r="T540" s="252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3" t="s">
        <v>163</v>
      </c>
      <c r="AU540" s="253" t="s">
        <v>83</v>
      </c>
      <c r="AV540" s="14" t="s">
        <v>83</v>
      </c>
      <c r="AW540" s="14" t="s">
        <v>30</v>
      </c>
      <c r="AX540" s="14" t="s">
        <v>73</v>
      </c>
      <c r="AY540" s="253" t="s">
        <v>155</v>
      </c>
    </row>
    <row r="541" s="14" customFormat="1">
      <c r="A541" s="14"/>
      <c r="B541" s="243"/>
      <c r="C541" s="244"/>
      <c r="D541" s="234" t="s">
        <v>163</v>
      </c>
      <c r="E541" s="245" t="s">
        <v>1</v>
      </c>
      <c r="F541" s="246" t="s">
        <v>489</v>
      </c>
      <c r="G541" s="244"/>
      <c r="H541" s="247">
        <v>1.96</v>
      </c>
      <c r="I541" s="248"/>
      <c r="J541" s="244"/>
      <c r="K541" s="244"/>
      <c r="L541" s="249"/>
      <c r="M541" s="250"/>
      <c r="N541" s="251"/>
      <c r="O541" s="251"/>
      <c r="P541" s="251"/>
      <c r="Q541" s="251"/>
      <c r="R541" s="251"/>
      <c r="S541" s="251"/>
      <c r="T541" s="252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3" t="s">
        <v>163</v>
      </c>
      <c r="AU541" s="253" t="s">
        <v>83</v>
      </c>
      <c r="AV541" s="14" t="s">
        <v>83</v>
      </c>
      <c r="AW541" s="14" t="s">
        <v>30</v>
      </c>
      <c r="AX541" s="14" t="s">
        <v>73</v>
      </c>
      <c r="AY541" s="253" t="s">
        <v>155</v>
      </c>
    </row>
    <row r="542" s="14" customFormat="1">
      <c r="A542" s="14"/>
      <c r="B542" s="243"/>
      <c r="C542" s="244"/>
      <c r="D542" s="234" t="s">
        <v>163</v>
      </c>
      <c r="E542" s="245" t="s">
        <v>1</v>
      </c>
      <c r="F542" s="246" t="s">
        <v>490</v>
      </c>
      <c r="G542" s="244"/>
      <c r="H542" s="247">
        <v>2.3999999999999999</v>
      </c>
      <c r="I542" s="248"/>
      <c r="J542" s="244"/>
      <c r="K542" s="244"/>
      <c r="L542" s="249"/>
      <c r="M542" s="250"/>
      <c r="N542" s="251"/>
      <c r="O542" s="251"/>
      <c r="P542" s="251"/>
      <c r="Q542" s="251"/>
      <c r="R542" s="251"/>
      <c r="S542" s="251"/>
      <c r="T542" s="252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3" t="s">
        <v>163</v>
      </c>
      <c r="AU542" s="253" t="s">
        <v>83</v>
      </c>
      <c r="AV542" s="14" t="s">
        <v>83</v>
      </c>
      <c r="AW542" s="14" t="s">
        <v>30</v>
      </c>
      <c r="AX542" s="14" t="s">
        <v>73</v>
      </c>
      <c r="AY542" s="253" t="s">
        <v>155</v>
      </c>
    </row>
    <row r="543" s="16" customFormat="1">
      <c r="A543" s="16"/>
      <c r="B543" s="279"/>
      <c r="C543" s="280"/>
      <c r="D543" s="234" t="s">
        <v>163</v>
      </c>
      <c r="E543" s="281" t="s">
        <v>1</v>
      </c>
      <c r="F543" s="282" t="s">
        <v>302</v>
      </c>
      <c r="G543" s="280"/>
      <c r="H543" s="283">
        <v>377.61000000000001</v>
      </c>
      <c r="I543" s="284"/>
      <c r="J543" s="280"/>
      <c r="K543" s="280"/>
      <c r="L543" s="285"/>
      <c r="M543" s="286"/>
      <c r="N543" s="287"/>
      <c r="O543" s="287"/>
      <c r="P543" s="287"/>
      <c r="Q543" s="287"/>
      <c r="R543" s="287"/>
      <c r="S543" s="287"/>
      <c r="T543" s="288"/>
      <c r="U543" s="16"/>
      <c r="V543" s="16"/>
      <c r="W543" s="16"/>
      <c r="X543" s="16"/>
      <c r="Y543" s="16"/>
      <c r="Z543" s="16"/>
      <c r="AA543" s="16"/>
      <c r="AB543" s="16"/>
      <c r="AC543" s="16"/>
      <c r="AD543" s="16"/>
      <c r="AE543" s="16"/>
      <c r="AT543" s="289" t="s">
        <v>163</v>
      </c>
      <c r="AU543" s="289" t="s">
        <v>83</v>
      </c>
      <c r="AV543" s="16" t="s">
        <v>169</v>
      </c>
      <c r="AW543" s="16" t="s">
        <v>30</v>
      </c>
      <c r="AX543" s="16" t="s">
        <v>73</v>
      </c>
      <c r="AY543" s="289" t="s">
        <v>155</v>
      </c>
    </row>
    <row r="544" s="13" customFormat="1">
      <c r="A544" s="13"/>
      <c r="B544" s="232"/>
      <c r="C544" s="233"/>
      <c r="D544" s="234" t="s">
        <v>163</v>
      </c>
      <c r="E544" s="235" t="s">
        <v>1</v>
      </c>
      <c r="F544" s="236" t="s">
        <v>491</v>
      </c>
      <c r="G544" s="233"/>
      <c r="H544" s="235" t="s">
        <v>1</v>
      </c>
      <c r="I544" s="237"/>
      <c r="J544" s="233"/>
      <c r="K544" s="233"/>
      <c r="L544" s="238"/>
      <c r="M544" s="239"/>
      <c r="N544" s="240"/>
      <c r="O544" s="240"/>
      <c r="P544" s="240"/>
      <c r="Q544" s="240"/>
      <c r="R544" s="240"/>
      <c r="S544" s="240"/>
      <c r="T544" s="241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2" t="s">
        <v>163</v>
      </c>
      <c r="AU544" s="242" t="s">
        <v>83</v>
      </c>
      <c r="AV544" s="13" t="s">
        <v>81</v>
      </c>
      <c r="AW544" s="13" t="s">
        <v>30</v>
      </c>
      <c r="AX544" s="13" t="s">
        <v>73</v>
      </c>
      <c r="AY544" s="242" t="s">
        <v>155</v>
      </c>
    </row>
    <row r="545" s="14" customFormat="1">
      <c r="A545" s="14"/>
      <c r="B545" s="243"/>
      <c r="C545" s="244"/>
      <c r="D545" s="234" t="s">
        <v>163</v>
      </c>
      <c r="E545" s="245" t="s">
        <v>1</v>
      </c>
      <c r="F545" s="246" t="s">
        <v>492</v>
      </c>
      <c r="G545" s="244"/>
      <c r="H545" s="247">
        <v>92.700000000000003</v>
      </c>
      <c r="I545" s="248"/>
      <c r="J545" s="244"/>
      <c r="K545" s="244"/>
      <c r="L545" s="249"/>
      <c r="M545" s="250"/>
      <c r="N545" s="251"/>
      <c r="O545" s="251"/>
      <c r="P545" s="251"/>
      <c r="Q545" s="251"/>
      <c r="R545" s="251"/>
      <c r="S545" s="251"/>
      <c r="T545" s="252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53" t="s">
        <v>163</v>
      </c>
      <c r="AU545" s="253" t="s">
        <v>83</v>
      </c>
      <c r="AV545" s="14" t="s">
        <v>83</v>
      </c>
      <c r="AW545" s="14" t="s">
        <v>30</v>
      </c>
      <c r="AX545" s="14" t="s">
        <v>73</v>
      </c>
      <c r="AY545" s="253" t="s">
        <v>155</v>
      </c>
    </row>
    <row r="546" s="16" customFormat="1">
      <c r="A546" s="16"/>
      <c r="B546" s="279"/>
      <c r="C546" s="280"/>
      <c r="D546" s="234" t="s">
        <v>163</v>
      </c>
      <c r="E546" s="281" t="s">
        <v>1</v>
      </c>
      <c r="F546" s="282" t="s">
        <v>302</v>
      </c>
      <c r="G546" s="280"/>
      <c r="H546" s="283">
        <v>92.700000000000003</v>
      </c>
      <c r="I546" s="284"/>
      <c r="J546" s="280"/>
      <c r="K546" s="280"/>
      <c r="L546" s="285"/>
      <c r="M546" s="286"/>
      <c r="N546" s="287"/>
      <c r="O546" s="287"/>
      <c r="P546" s="287"/>
      <c r="Q546" s="287"/>
      <c r="R546" s="287"/>
      <c r="S546" s="287"/>
      <c r="T546" s="288"/>
      <c r="U546" s="16"/>
      <c r="V546" s="16"/>
      <c r="W546" s="16"/>
      <c r="X546" s="16"/>
      <c r="Y546" s="16"/>
      <c r="Z546" s="16"/>
      <c r="AA546" s="16"/>
      <c r="AB546" s="16"/>
      <c r="AC546" s="16"/>
      <c r="AD546" s="16"/>
      <c r="AE546" s="16"/>
      <c r="AT546" s="289" t="s">
        <v>163</v>
      </c>
      <c r="AU546" s="289" t="s">
        <v>83</v>
      </c>
      <c r="AV546" s="16" t="s">
        <v>169</v>
      </c>
      <c r="AW546" s="16" t="s">
        <v>30</v>
      </c>
      <c r="AX546" s="16" t="s">
        <v>73</v>
      </c>
      <c r="AY546" s="289" t="s">
        <v>155</v>
      </c>
    </row>
    <row r="547" s="14" customFormat="1">
      <c r="A547" s="14"/>
      <c r="B547" s="243"/>
      <c r="C547" s="244"/>
      <c r="D547" s="234" t="s">
        <v>163</v>
      </c>
      <c r="E547" s="245" t="s">
        <v>1</v>
      </c>
      <c r="F547" s="246" t="s">
        <v>493</v>
      </c>
      <c r="G547" s="244"/>
      <c r="H547" s="247">
        <v>5</v>
      </c>
      <c r="I547" s="248"/>
      <c r="J547" s="244"/>
      <c r="K547" s="244"/>
      <c r="L547" s="249"/>
      <c r="M547" s="250"/>
      <c r="N547" s="251"/>
      <c r="O547" s="251"/>
      <c r="P547" s="251"/>
      <c r="Q547" s="251"/>
      <c r="R547" s="251"/>
      <c r="S547" s="251"/>
      <c r="T547" s="252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3" t="s">
        <v>163</v>
      </c>
      <c r="AU547" s="253" t="s">
        <v>83</v>
      </c>
      <c r="AV547" s="14" t="s">
        <v>83</v>
      </c>
      <c r="AW547" s="14" t="s">
        <v>30</v>
      </c>
      <c r="AX547" s="14" t="s">
        <v>73</v>
      </c>
      <c r="AY547" s="253" t="s">
        <v>155</v>
      </c>
    </row>
    <row r="548" s="16" customFormat="1">
      <c r="A548" s="16"/>
      <c r="B548" s="279"/>
      <c r="C548" s="280"/>
      <c r="D548" s="234" t="s">
        <v>163</v>
      </c>
      <c r="E548" s="281" t="s">
        <v>1</v>
      </c>
      <c r="F548" s="282" t="s">
        <v>302</v>
      </c>
      <c r="G548" s="280"/>
      <c r="H548" s="283">
        <v>5</v>
      </c>
      <c r="I548" s="284"/>
      <c r="J548" s="280"/>
      <c r="K548" s="280"/>
      <c r="L548" s="285"/>
      <c r="M548" s="286"/>
      <c r="N548" s="287"/>
      <c r="O548" s="287"/>
      <c r="P548" s="287"/>
      <c r="Q548" s="287"/>
      <c r="R548" s="287"/>
      <c r="S548" s="287"/>
      <c r="T548" s="288"/>
      <c r="U548" s="16"/>
      <c r="V548" s="16"/>
      <c r="W548" s="16"/>
      <c r="X548" s="16"/>
      <c r="Y548" s="16"/>
      <c r="Z548" s="16"/>
      <c r="AA548" s="16"/>
      <c r="AB548" s="16"/>
      <c r="AC548" s="16"/>
      <c r="AD548" s="16"/>
      <c r="AE548" s="16"/>
      <c r="AT548" s="289" t="s">
        <v>163</v>
      </c>
      <c r="AU548" s="289" t="s">
        <v>83</v>
      </c>
      <c r="AV548" s="16" t="s">
        <v>169</v>
      </c>
      <c r="AW548" s="16" t="s">
        <v>30</v>
      </c>
      <c r="AX548" s="16" t="s">
        <v>73</v>
      </c>
      <c r="AY548" s="289" t="s">
        <v>155</v>
      </c>
    </row>
    <row r="549" s="14" customFormat="1">
      <c r="A549" s="14"/>
      <c r="B549" s="243"/>
      <c r="C549" s="244"/>
      <c r="D549" s="234" t="s">
        <v>163</v>
      </c>
      <c r="E549" s="245" t="s">
        <v>1</v>
      </c>
      <c r="F549" s="246" t="s">
        <v>494</v>
      </c>
      <c r="G549" s="244"/>
      <c r="H549" s="247">
        <v>-125.84999999999999</v>
      </c>
      <c r="I549" s="248"/>
      <c r="J549" s="244"/>
      <c r="K549" s="244"/>
      <c r="L549" s="249"/>
      <c r="M549" s="250"/>
      <c r="N549" s="251"/>
      <c r="O549" s="251"/>
      <c r="P549" s="251"/>
      <c r="Q549" s="251"/>
      <c r="R549" s="251"/>
      <c r="S549" s="251"/>
      <c r="T549" s="252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53" t="s">
        <v>163</v>
      </c>
      <c r="AU549" s="253" t="s">
        <v>83</v>
      </c>
      <c r="AV549" s="14" t="s">
        <v>83</v>
      </c>
      <c r="AW549" s="14" t="s">
        <v>30</v>
      </c>
      <c r="AX549" s="14" t="s">
        <v>73</v>
      </c>
      <c r="AY549" s="253" t="s">
        <v>155</v>
      </c>
    </row>
    <row r="550" s="15" customFormat="1">
      <c r="A550" s="15"/>
      <c r="B550" s="254"/>
      <c r="C550" s="255"/>
      <c r="D550" s="234" t="s">
        <v>163</v>
      </c>
      <c r="E550" s="256" t="s">
        <v>1</v>
      </c>
      <c r="F550" s="257" t="s">
        <v>166</v>
      </c>
      <c r="G550" s="255"/>
      <c r="H550" s="258">
        <v>349.45999999999998</v>
      </c>
      <c r="I550" s="259"/>
      <c r="J550" s="255"/>
      <c r="K550" s="255"/>
      <c r="L550" s="260"/>
      <c r="M550" s="261"/>
      <c r="N550" s="262"/>
      <c r="O550" s="262"/>
      <c r="P550" s="262"/>
      <c r="Q550" s="262"/>
      <c r="R550" s="262"/>
      <c r="S550" s="262"/>
      <c r="T550" s="263"/>
      <c r="U550" s="15"/>
      <c r="V550" s="15"/>
      <c r="W550" s="15"/>
      <c r="X550" s="15"/>
      <c r="Y550" s="15"/>
      <c r="Z550" s="15"/>
      <c r="AA550" s="15"/>
      <c r="AB550" s="15"/>
      <c r="AC550" s="15"/>
      <c r="AD550" s="15"/>
      <c r="AE550" s="15"/>
      <c r="AT550" s="264" t="s">
        <v>163</v>
      </c>
      <c r="AU550" s="264" t="s">
        <v>83</v>
      </c>
      <c r="AV550" s="15" t="s">
        <v>162</v>
      </c>
      <c r="AW550" s="15" t="s">
        <v>30</v>
      </c>
      <c r="AX550" s="15" t="s">
        <v>73</v>
      </c>
      <c r="AY550" s="264" t="s">
        <v>155</v>
      </c>
    </row>
    <row r="551" s="14" customFormat="1">
      <c r="A551" s="14"/>
      <c r="B551" s="243"/>
      <c r="C551" s="244"/>
      <c r="D551" s="234" t="s">
        <v>163</v>
      </c>
      <c r="E551" s="245" t="s">
        <v>1</v>
      </c>
      <c r="F551" s="246" t="s">
        <v>495</v>
      </c>
      <c r="G551" s="244"/>
      <c r="H551" s="247">
        <v>384.40600000000001</v>
      </c>
      <c r="I551" s="248"/>
      <c r="J551" s="244"/>
      <c r="K551" s="244"/>
      <c r="L551" s="249"/>
      <c r="M551" s="250"/>
      <c r="N551" s="251"/>
      <c r="O551" s="251"/>
      <c r="P551" s="251"/>
      <c r="Q551" s="251"/>
      <c r="R551" s="251"/>
      <c r="S551" s="251"/>
      <c r="T551" s="252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53" t="s">
        <v>163</v>
      </c>
      <c r="AU551" s="253" t="s">
        <v>83</v>
      </c>
      <c r="AV551" s="14" t="s">
        <v>83</v>
      </c>
      <c r="AW551" s="14" t="s">
        <v>30</v>
      </c>
      <c r="AX551" s="14" t="s">
        <v>73</v>
      </c>
      <c r="AY551" s="253" t="s">
        <v>155</v>
      </c>
    </row>
    <row r="552" s="15" customFormat="1">
      <c r="A552" s="15"/>
      <c r="B552" s="254"/>
      <c r="C552" s="255"/>
      <c r="D552" s="234" t="s">
        <v>163</v>
      </c>
      <c r="E552" s="256" t="s">
        <v>1</v>
      </c>
      <c r="F552" s="257" t="s">
        <v>166</v>
      </c>
      <c r="G552" s="255"/>
      <c r="H552" s="258">
        <v>384.40600000000001</v>
      </c>
      <c r="I552" s="259"/>
      <c r="J552" s="255"/>
      <c r="K552" s="255"/>
      <c r="L552" s="260"/>
      <c r="M552" s="261"/>
      <c r="N552" s="262"/>
      <c r="O552" s="262"/>
      <c r="P552" s="262"/>
      <c r="Q552" s="262"/>
      <c r="R552" s="262"/>
      <c r="S552" s="262"/>
      <c r="T552" s="263"/>
      <c r="U552" s="15"/>
      <c r="V552" s="15"/>
      <c r="W552" s="15"/>
      <c r="X552" s="15"/>
      <c r="Y552" s="15"/>
      <c r="Z552" s="15"/>
      <c r="AA552" s="15"/>
      <c r="AB552" s="15"/>
      <c r="AC552" s="15"/>
      <c r="AD552" s="15"/>
      <c r="AE552" s="15"/>
      <c r="AT552" s="264" t="s">
        <v>163</v>
      </c>
      <c r="AU552" s="264" t="s">
        <v>83</v>
      </c>
      <c r="AV552" s="15" t="s">
        <v>162</v>
      </c>
      <c r="AW552" s="15" t="s">
        <v>30</v>
      </c>
      <c r="AX552" s="15" t="s">
        <v>81</v>
      </c>
      <c r="AY552" s="264" t="s">
        <v>155</v>
      </c>
    </row>
    <row r="553" s="2" customFormat="1" ht="24.15" customHeight="1">
      <c r="A553" s="39"/>
      <c r="B553" s="40"/>
      <c r="C553" s="265" t="s">
        <v>279</v>
      </c>
      <c r="D553" s="265" t="s">
        <v>234</v>
      </c>
      <c r="E553" s="266" t="s">
        <v>496</v>
      </c>
      <c r="F553" s="267" t="s">
        <v>497</v>
      </c>
      <c r="G553" s="268" t="s">
        <v>354</v>
      </c>
      <c r="H553" s="269">
        <v>248.49000000000001</v>
      </c>
      <c r="I553" s="270"/>
      <c r="J553" s="271">
        <f>ROUND(I553*H553,2)</f>
        <v>0</v>
      </c>
      <c r="K553" s="267" t="s">
        <v>161</v>
      </c>
      <c r="L553" s="272"/>
      <c r="M553" s="273" t="s">
        <v>1</v>
      </c>
      <c r="N553" s="274" t="s">
        <v>38</v>
      </c>
      <c r="O553" s="92"/>
      <c r="P553" s="228">
        <f>O553*H553</f>
        <v>0</v>
      </c>
      <c r="Q553" s="228">
        <v>0.00020000000000000001</v>
      </c>
      <c r="R553" s="228">
        <f>Q553*H553</f>
        <v>0.049698000000000006</v>
      </c>
      <c r="S553" s="228">
        <v>0</v>
      </c>
      <c r="T553" s="229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30" t="s">
        <v>175</v>
      </c>
      <c r="AT553" s="230" t="s">
        <v>234</v>
      </c>
      <c r="AU553" s="230" t="s">
        <v>83</v>
      </c>
      <c r="AY553" s="18" t="s">
        <v>155</v>
      </c>
      <c r="BE553" s="231">
        <f>IF(N553="základní",J553,0)</f>
        <v>0</v>
      </c>
      <c r="BF553" s="231">
        <f>IF(N553="snížená",J553,0)</f>
        <v>0</v>
      </c>
      <c r="BG553" s="231">
        <f>IF(N553="zákl. přenesená",J553,0)</f>
        <v>0</v>
      </c>
      <c r="BH553" s="231">
        <f>IF(N553="sníž. přenesená",J553,0)</f>
        <v>0</v>
      </c>
      <c r="BI553" s="231">
        <f>IF(N553="nulová",J553,0)</f>
        <v>0</v>
      </c>
      <c r="BJ553" s="18" t="s">
        <v>81</v>
      </c>
      <c r="BK553" s="231">
        <f>ROUND(I553*H553,2)</f>
        <v>0</v>
      </c>
      <c r="BL553" s="18" t="s">
        <v>162</v>
      </c>
      <c r="BM553" s="230" t="s">
        <v>498</v>
      </c>
    </row>
    <row r="554" s="13" customFormat="1">
      <c r="A554" s="13"/>
      <c r="B554" s="232"/>
      <c r="C554" s="233"/>
      <c r="D554" s="234" t="s">
        <v>163</v>
      </c>
      <c r="E554" s="235" t="s">
        <v>1</v>
      </c>
      <c r="F554" s="236" t="s">
        <v>358</v>
      </c>
      <c r="G554" s="233"/>
      <c r="H554" s="235" t="s">
        <v>1</v>
      </c>
      <c r="I554" s="237"/>
      <c r="J554" s="233"/>
      <c r="K554" s="233"/>
      <c r="L554" s="238"/>
      <c r="M554" s="239"/>
      <c r="N554" s="240"/>
      <c r="O554" s="240"/>
      <c r="P554" s="240"/>
      <c r="Q554" s="240"/>
      <c r="R554" s="240"/>
      <c r="S554" s="240"/>
      <c r="T554" s="241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2" t="s">
        <v>163</v>
      </c>
      <c r="AU554" s="242" t="s">
        <v>83</v>
      </c>
      <c r="AV554" s="13" t="s">
        <v>81</v>
      </c>
      <c r="AW554" s="13" t="s">
        <v>30</v>
      </c>
      <c r="AX554" s="13" t="s">
        <v>73</v>
      </c>
      <c r="AY554" s="242" t="s">
        <v>155</v>
      </c>
    </row>
    <row r="555" s="14" customFormat="1">
      <c r="A555" s="14"/>
      <c r="B555" s="243"/>
      <c r="C555" s="244"/>
      <c r="D555" s="234" t="s">
        <v>163</v>
      </c>
      <c r="E555" s="245" t="s">
        <v>1</v>
      </c>
      <c r="F555" s="246" t="s">
        <v>485</v>
      </c>
      <c r="G555" s="244"/>
      <c r="H555" s="247">
        <v>203.69999999999999</v>
      </c>
      <c r="I555" s="248"/>
      <c r="J555" s="244"/>
      <c r="K555" s="244"/>
      <c r="L555" s="249"/>
      <c r="M555" s="250"/>
      <c r="N555" s="251"/>
      <c r="O555" s="251"/>
      <c r="P555" s="251"/>
      <c r="Q555" s="251"/>
      <c r="R555" s="251"/>
      <c r="S555" s="251"/>
      <c r="T555" s="252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3" t="s">
        <v>163</v>
      </c>
      <c r="AU555" s="253" t="s">
        <v>83</v>
      </c>
      <c r="AV555" s="14" t="s">
        <v>83</v>
      </c>
      <c r="AW555" s="14" t="s">
        <v>30</v>
      </c>
      <c r="AX555" s="14" t="s">
        <v>73</v>
      </c>
      <c r="AY555" s="253" t="s">
        <v>155</v>
      </c>
    </row>
    <row r="556" s="14" customFormat="1">
      <c r="A556" s="14"/>
      <c r="B556" s="243"/>
      <c r="C556" s="244"/>
      <c r="D556" s="234" t="s">
        <v>163</v>
      </c>
      <c r="E556" s="245" t="s">
        <v>1</v>
      </c>
      <c r="F556" s="246" t="s">
        <v>360</v>
      </c>
      <c r="G556" s="244"/>
      <c r="H556" s="247">
        <v>28.800000000000001</v>
      </c>
      <c r="I556" s="248"/>
      <c r="J556" s="244"/>
      <c r="K556" s="244"/>
      <c r="L556" s="249"/>
      <c r="M556" s="250"/>
      <c r="N556" s="251"/>
      <c r="O556" s="251"/>
      <c r="P556" s="251"/>
      <c r="Q556" s="251"/>
      <c r="R556" s="251"/>
      <c r="S556" s="251"/>
      <c r="T556" s="252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3" t="s">
        <v>163</v>
      </c>
      <c r="AU556" s="253" t="s">
        <v>83</v>
      </c>
      <c r="AV556" s="14" t="s">
        <v>83</v>
      </c>
      <c r="AW556" s="14" t="s">
        <v>30</v>
      </c>
      <c r="AX556" s="14" t="s">
        <v>73</v>
      </c>
      <c r="AY556" s="253" t="s">
        <v>155</v>
      </c>
    </row>
    <row r="557" s="14" customFormat="1">
      <c r="A557" s="14"/>
      <c r="B557" s="243"/>
      <c r="C557" s="244"/>
      <c r="D557" s="234" t="s">
        <v>163</v>
      </c>
      <c r="E557" s="245" t="s">
        <v>1</v>
      </c>
      <c r="F557" s="246" t="s">
        <v>361</v>
      </c>
      <c r="G557" s="244"/>
      <c r="H557" s="247">
        <v>15</v>
      </c>
      <c r="I557" s="248"/>
      <c r="J557" s="244"/>
      <c r="K557" s="244"/>
      <c r="L557" s="249"/>
      <c r="M557" s="250"/>
      <c r="N557" s="251"/>
      <c r="O557" s="251"/>
      <c r="P557" s="251"/>
      <c r="Q557" s="251"/>
      <c r="R557" s="251"/>
      <c r="S557" s="251"/>
      <c r="T557" s="252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53" t="s">
        <v>163</v>
      </c>
      <c r="AU557" s="253" t="s">
        <v>83</v>
      </c>
      <c r="AV557" s="14" t="s">
        <v>83</v>
      </c>
      <c r="AW557" s="14" t="s">
        <v>30</v>
      </c>
      <c r="AX557" s="14" t="s">
        <v>73</v>
      </c>
      <c r="AY557" s="253" t="s">
        <v>155</v>
      </c>
    </row>
    <row r="558" s="14" customFormat="1">
      <c r="A558" s="14"/>
      <c r="B558" s="243"/>
      <c r="C558" s="244"/>
      <c r="D558" s="234" t="s">
        <v>163</v>
      </c>
      <c r="E558" s="245" t="s">
        <v>1</v>
      </c>
      <c r="F558" s="246" t="s">
        <v>362</v>
      </c>
      <c r="G558" s="244"/>
      <c r="H558" s="247">
        <v>10.5</v>
      </c>
      <c r="I558" s="248"/>
      <c r="J558" s="244"/>
      <c r="K558" s="244"/>
      <c r="L558" s="249"/>
      <c r="M558" s="250"/>
      <c r="N558" s="251"/>
      <c r="O558" s="251"/>
      <c r="P558" s="251"/>
      <c r="Q558" s="251"/>
      <c r="R558" s="251"/>
      <c r="S558" s="251"/>
      <c r="T558" s="252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53" t="s">
        <v>163</v>
      </c>
      <c r="AU558" s="253" t="s">
        <v>83</v>
      </c>
      <c r="AV558" s="14" t="s">
        <v>83</v>
      </c>
      <c r="AW558" s="14" t="s">
        <v>30</v>
      </c>
      <c r="AX558" s="14" t="s">
        <v>73</v>
      </c>
      <c r="AY558" s="253" t="s">
        <v>155</v>
      </c>
    </row>
    <row r="559" s="14" customFormat="1">
      <c r="A559" s="14"/>
      <c r="B559" s="243"/>
      <c r="C559" s="244"/>
      <c r="D559" s="234" t="s">
        <v>163</v>
      </c>
      <c r="E559" s="245" t="s">
        <v>1</v>
      </c>
      <c r="F559" s="246" t="s">
        <v>363</v>
      </c>
      <c r="G559" s="244"/>
      <c r="H559" s="247">
        <v>12</v>
      </c>
      <c r="I559" s="248"/>
      <c r="J559" s="244"/>
      <c r="K559" s="244"/>
      <c r="L559" s="249"/>
      <c r="M559" s="250"/>
      <c r="N559" s="251"/>
      <c r="O559" s="251"/>
      <c r="P559" s="251"/>
      <c r="Q559" s="251"/>
      <c r="R559" s="251"/>
      <c r="S559" s="251"/>
      <c r="T559" s="252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53" t="s">
        <v>163</v>
      </c>
      <c r="AU559" s="253" t="s">
        <v>83</v>
      </c>
      <c r="AV559" s="14" t="s">
        <v>83</v>
      </c>
      <c r="AW559" s="14" t="s">
        <v>30</v>
      </c>
      <c r="AX559" s="14" t="s">
        <v>73</v>
      </c>
      <c r="AY559" s="253" t="s">
        <v>155</v>
      </c>
    </row>
    <row r="560" s="14" customFormat="1">
      <c r="A560" s="14"/>
      <c r="B560" s="243"/>
      <c r="C560" s="244"/>
      <c r="D560" s="234" t="s">
        <v>163</v>
      </c>
      <c r="E560" s="245" t="s">
        <v>1</v>
      </c>
      <c r="F560" s="246" t="s">
        <v>364</v>
      </c>
      <c r="G560" s="244"/>
      <c r="H560" s="247">
        <v>3.6000000000000001</v>
      </c>
      <c r="I560" s="248"/>
      <c r="J560" s="244"/>
      <c r="K560" s="244"/>
      <c r="L560" s="249"/>
      <c r="M560" s="250"/>
      <c r="N560" s="251"/>
      <c r="O560" s="251"/>
      <c r="P560" s="251"/>
      <c r="Q560" s="251"/>
      <c r="R560" s="251"/>
      <c r="S560" s="251"/>
      <c r="T560" s="252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53" t="s">
        <v>163</v>
      </c>
      <c r="AU560" s="253" t="s">
        <v>83</v>
      </c>
      <c r="AV560" s="14" t="s">
        <v>83</v>
      </c>
      <c r="AW560" s="14" t="s">
        <v>30</v>
      </c>
      <c r="AX560" s="14" t="s">
        <v>73</v>
      </c>
      <c r="AY560" s="253" t="s">
        <v>155</v>
      </c>
    </row>
    <row r="561" s="14" customFormat="1">
      <c r="A561" s="14"/>
      <c r="B561" s="243"/>
      <c r="C561" s="244"/>
      <c r="D561" s="234" t="s">
        <v>163</v>
      </c>
      <c r="E561" s="245" t="s">
        <v>1</v>
      </c>
      <c r="F561" s="246" t="s">
        <v>365</v>
      </c>
      <c r="G561" s="244"/>
      <c r="H561" s="247">
        <v>10</v>
      </c>
      <c r="I561" s="248"/>
      <c r="J561" s="244"/>
      <c r="K561" s="244"/>
      <c r="L561" s="249"/>
      <c r="M561" s="250"/>
      <c r="N561" s="251"/>
      <c r="O561" s="251"/>
      <c r="P561" s="251"/>
      <c r="Q561" s="251"/>
      <c r="R561" s="251"/>
      <c r="S561" s="251"/>
      <c r="T561" s="252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3" t="s">
        <v>163</v>
      </c>
      <c r="AU561" s="253" t="s">
        <v>83</v>
      </c>
      <c r="AV561" s="14" t="s">
        <v>83</v>
      </c>
      <c r="AW561" s="14" t="s">
        <v>30</v>
      </c>
      <c r="AX561" s="14" t="s">
        <v>73</v>
      </c>
      <c r="AY561" s="253" t="s">
        <v>155</v>
      </c>
    </row>
    <row r="562" s="14" customFormat="1">
      <c r="A562" s="14"/>
      <c r="B562" s="243"/>
      <c r="C562" s="244"/>
      <c r="D562" s="234" t="s">
        <v>163</v>
      </c>
      <c r="E562" s="245" t="s">
        <v>1</v>
      </c>
      <c r="F562" s="246" t="s">
        <v>366</v>
      </c>
      <c r="G562" s="244"/>
      <c r="H562" s="247">
        <v>22.800000000000001</v>
      </c>
      <c r="I562" s="248"/>
      <c r="J562" s="244"/>
      <c r="K562" s="244"/>
      <c r="L562" s="249"/>
      <c r="M562" s="250"/>
      <c r="N562" s="251"/>
      <c r="O562" s="251"/>
      <c r="P562" s="251"/>
      <c r="Q562" s="251"/>
      <c r="R562" s="251"/>
      <c r="S562" s="251"/>
      <c r="T562" s="252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53" t="s">
        <v>163</v>
      </c>
      <c r="AU562" s="253" t="s">
        <v>83</v>
      </c>
      <c r="AV562" s="14" t="s">
        <v>83</v>
      </c>
      <c r="AW562" s="14" t="s">
        <v>30</v>
      </c>
      <c r="AX562" s="14" t="s">
        <v>73</v>
      </c>
      <c r="AY562" s="253" t="s">
        <v>155</v>
      </c>
    </row>
    <row r="563" s="14" customFormat="1">
      <c r="A563" s="14"/>
      <c r="B563" s="243"/>
      <c r="C563" s="244"/>
      <c r="D563" s="234" t="s">
        <v>163</v>
      </c>
      <c r="E563" s="245" t="s">
        <v>1</v>
      </c>
      <c r="F563" s="246" t="s">
        <v>367</v>
      </c>
      <c r="G563" s="244"/>
      <c r="H563" s="247">
        <v>15.199999999999999</v>
      </c>
      <c r="I563" s="248"/>
      <c r="J563" s="244"/>
      <c r="K563" s="244"/>
      <c r="L563" s="249"/>
      <c r="M563" s="250"/>
      <c r="N563" s="251"/>
      <c r="O563" s="251"/>
      <c r="P563" s="251"/>
      <c r="Q563" s="251"/>
      <c r="R563" s="251"/>
      <c r="S563" s="251"/>
      <c r="T563" s="252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3" t="s">
        <v>163</v>
      </c>
      <c r="AU563" s="253" t="s">
        <v>83</v>
      </c>
      <c r="AV563" s="14" t="s">
        <v>83</v>
      </c>
      <c r="AW563" s="14" t="s">
        <v>30</v>
      </c>
      <c r="AX563" s="14" t="s">
        <v>73</v>
      </c>
      <c r="AY563" s="253" t="s">
        <v>155</v>
      </c>
    </row>
    <row r="564" s="14" customFormat="1">
      <c r="A564" s="14"/>
      <c r="B564" s="243"/>
      <c r="C564" s="244"/>
      <c r="D564" s="234" t="s">
        <v>163</v>
      </c>
      <c r="E564" s="245" t="s">
        <v>1</v>
      </c>
      <c r="F564" s="246" t="s">
        <v>368</v>
      </c>
      <c r="G564" s="244"/>
      <c r="H564" s="247">
        <v>10.710000000000001</v>
      </c>
      <c r="I564" s="248"/>
      <c r="J564" s="244"/>
      <c r="K564" s="244"/>
      <c r="L564" s="249"/>
      <c r="M564" s="250"/>
      <c r="N564" s="251"/>
      <c r="O564" s="251"/>
      <c r="P564" s="251"/>
      <c r="Q564" s="251"/>
      <c r="R564" s="251"/>
      <c r="S564" s="251"/>
      <c r="T564" s="252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53" t="s">
        <v>163</v>
      </c>
      <c r="AU564" s="253" t="s">
        <v>83</v>
      </c>
      <c r="AV564" s="14" t="s">
        <v>83</v>
      </c>
      <c r="AW564" s="14" t="s">
        <v>30</v>
      </c>
      <c r="AX564" s="14" t="s">
        <v>73</v>
      </c>
      <c r="AY564" s="253" t="s">
        <v>155</v>
      </c>
    </row>
    <row r="565" s="14" customFormat="1">
      <c r="A565" s="14"/>
      <c r="B565" s="243"/>
      <c r="C565" s="244"/>
      <c r="D565" s="234" t="s">
        <v>163</v>
      </c>
      <c r="E565" s="245" t="s">
        <v>1</v>
      </c>
      <c r="F565" s="246" t="s">
        <v>369</v>
      </c>
      <c r="G565" s="244"/>
      <c r="H565" s="247">
        <v>7.1399999999999997</v>
      </c>
      <c r="I565" s="248"/>
      <c r="J565" s="244"/>
      <c r="K565" s="244"/>
      <c r="L565" s="249"/>
      <c r="M565" s="250"/>
      <c r="N565" s="251"/>
      <c r="O565" s="251"/>
      <c r="P565" s="251"/>
      <c r="Q565" s="251"/>
      <c r="R565" s="251"/>
      <c r="S565" s="251"/>
      <c r="T565" s="252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53" t="s">
        <v>163</v>
      </c>
      <c r="AU565" s="253" t="s">
        <v>83</v>
      </c>
      <c r="AV565" s="14" t="s">
        <v>83</v>
      </c>
      <c r="AW565" s="14" t="s">
        <v>30</v>
      </c>
      <c r="AX565" s="14" t="s">
        <v>73</v>
      </c>
      <c r="AY565" s="253" t="s">
        <v>155</v>
      </c>
    </row>
    <row r="566" s="14" customFormat="1">
      <c r="A566" s="14"/>
      <c r="B566" s="243"/>
      <c r="C566" s="244"/>
      <c r="D566" s="234" t="s">
        <v>163</v>
      </c>
      <c r="E566" s="245" t="s">
        <v>1</v>
      </c>
      <c r="F566" s="246" t="s">
        <v>370</v>
      </c>
      <c r="G566" s="244"/>
      <c r="H566" s="247">
        <v>6.75</v>
      </c>
      <c r="I566" s="248"/>
      <c r="J566" s="244"/>
      <c r="K566" s="244"/>
      <c r="L566" s="249"/>
      <c r="M566" s="250"/>
      <c r="N566" s="251"/>
      <c r="O566" s="251"/>
      <c r="P566" s="251"/>
      <c r="Q566" s="251"/>
      <c r="R566" s="251"/>
      <c r="S566" s="251"/>
      <c r="T566" s="252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53" t="s">
        <v>163</v>
      </c>
      <c r="AU566" s="253" t="s">
        <v>83</v>
      </c>
      <c r="AV566" s="14" t="s">
        <v>83</v>
      </c>
      <c r="AW566" s="14" t="s">
        <v>30</v>
      </c>
      <c r="AX566" s="14" t="s">
        <v>73</v>
      </c>
      <c r="AY566" s="253" t="s">
        <v>155</v>
      </c>
    </row>
    <row r="567" s="14" customFormat="1">
      <c r="A567" s="14"/>
      <c r="B567" s="243"/>
      <c r="C567" s="244"/>
      <c r="D567" s="234" t="s">
        <v>163</v>
      </c>
      <c r="E567" s="245" t="s">
        <v>1</v>
      </c>
      <c r="F567" s="246" t="s">
        <v>371</v>
      </c>
      <c r="G567" s="244"/>
      <c r="H567" s="247">
        <v>1.2</v>
      </c>
      <c r="I567" s="248"/>
      <c r="J567" s="244"/>
      <c r="K567" s="244"/>
      <c r="L567" s="249"/>
      <c r="M567" s="250"/>
      <c r="N567" s="251"/>
      <c r="O567" s="251"/>
      <c r="P567" s="251"/>
      <c r="Q567" s="251"/>
      <c r="R567" s="251"/>
      <c r="S567" s="251"/>
      <c r="T567" s="252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53" t="s">
        <v>163</v>
      </c>
      <c r="AU567" s="253" t="s">
        <v>83</v>
      </c>
      <c r="AV567" s="14" t="s">
        <v>83</v>
      </c>
      <c r="AW567" s="14" t="s">
        <v>30</v>
      </c>
      <c r="AX567" s="14" t="s">
        <v>73</v>
      </c>
      <c r="AY567" s="253" t="s">
        <v>155</v>
      </c>
    </row>
    <row r="568" s="14" customFormat="1">
      <c r="A568" s="14"/>
      <c r="B568" s="243"/>
      <c r="C568" s="244"/>
      <c r="D568" s="234" t="s">
        <v>163</v>
      </c>
      <c r="E568" s="245" t="s">
        <v>1</v>
      </c>
      <c r="F568" s="246" t="s">
        <v>372</v>
      </c>
      <c r="G568" s="244"/>
      <c r="H568" s="247">
        <v>2.3999999999999999</v>
      </c>
      <c r="I568" s="248"/>
      <c r="J568" s="244"/>
      <c r="K568" s="244"/>
      <c r="L568" s="249"/>
      <c r="M568" s="250"/>
      <c r="N568" s="251"/>
      <c r="O568" s="251"/>
      <c r="P568" s="251"/>
      <c r="Q568" s="251"/>
      <c r="R568" s="251"/>
      <c r="S568" s="251"/>
      <c r="T568" s="252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53" t="s">
        <v>163</v>
      </c>
      <c r="AU568" s="253" t="s">
        <v>83</v>
      </c>
      <c r="AV568" s="14" t="s">
        <v>83</v>
      </c>
      <c r="AW568" s="14" t="s">
        <v>30</v>
      </c>
      <c r="AX568" s="14" t="s">
        <v>73</v>
      </c>
      <c r="AY568" s="253" t="s">
        <v>155</v>
      </c>
    </row>
    <row r="569" s="14" customFormat="1">
      <c r="A569" s="14"/>
      <c r="B569" s="243"/>
      <c r="C569" s="244"/>
      <c r="D569" s="234" t="s">
        <v>163</v>
      </c>
      <c r="E569" s="245" t="s">
        <v>1</v>
      </c>
      <c r="F569" s="246" t="s">
        <v>499</v>
      </c>
      <c r="G569" s="244"/>
      <c r="H569" s="247">
        <v>-123.90000000000001</v>
      </c>
      <c r="I569" s="248"/>
      <c r="J569" s="244"/>
      <c r="K569" s="244"/>
      <c r="L569" s="249"/>
      <c r="M569" s="250"/>
      <c r="N569" s="251"/>
      <c r="O569" s="251"/>
      <c r="P569" s="251"/>
      <c r="Q569" s="251"/>
      <c r="R569" s="251"/>
      <c r="S569" s="251"/>
      <c r="T569" s="252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53" t="s">
        <v>163</v>
      </c>
      <c r="AU569" s="253" t="s">
        <v>83</v>
      </c>
      <c r="AV569" s="14" t="s">
        <v>83</v>
      </c>
      <c r="AW569" s="14" t="s">
        <v>30</v>
      </c>
      <c r="AX569" s="14" t="s">
        <v>73</v>
      </c>
      <c r="AY569" s="253" t="s">
        <v>155</v>
      </c>
    </row>
    <row r="570" s="15" customFormat="1">
      <c r="A570" s="15"/>
      <c r="B570" s="254"/>
      <c r="C570" s="255"/>
      <c r="D570" s="234" t="s">
        <v>163</v>
      </c>
      <c r="E570" s="256" t="s">
        <v>1</v>
      </c>
      <c r="F570" s="257" t="s">
        <v>166</v>
      </c>
      <c r="G570" s="255"/>
      <c r="H570" s="258">
        <v>225.90000000000001</v>
      </c>
      <c r="I570" s="259"/>
      <c r="J570" s="255"/>
      <c r="K570" s="255"/>
      <c r="L570" s="260"/>
      <c r="M570" s="261"/>
      <c r="N570" s="262"/>
      <c r="O570" s="262"/>
      <c r="P570" s="262"/>
      <c r="Q570" s="262"/>
      <c r="R570" s="262"/>
      <c r="S570" s="262"/>
      <c r="T570" s="263"/>
      <c r="U570" s="15"/>
      <c r="V570" s="15"/>
      <c r="W570" s="15"/>
      <c r="X570" s="15"/>
      <c r="Y570" s="15"/>
      <c r="Z570" s="15"/>
      <c r="AA570" s="15"/>
      <c r="AB570" s="15"/>
      <c r="AC570" s="15"/>
      <c r="AD570" s="15"/>
      <c r="AE570" s="15"/>
      <c r="AT570" s="264" t="s">
        <v>163</v>
      </c>
      <c r="AU570" s="264" t="s">
        <v>83</v>
      </c>
      <c r="AV570" s="15" t="s">
        <v>162</v>
      </c>
      <c r="AW570" s="15" t="s">
        <v>30</v>
      </c>
      <c r="AX570" s="15" t="s">
        <v>73</v>
      </c>
      <c r="AY570" s="264" t="s">
        <v>155</v>
      </c>
    </row>
    <row r="571" s="14" customFormat="1">
      <c r="A571" s="14"/>
      <c r="B571" s="243"/>
      <c r="C571" s="244"/>
      <c r="D571" s="234" t="s">
        <v>163</v>
      </c>
      <c r="E571" s="245" t="s">
        <v>1</v>
      </c>
      <c r="F571" s="246" t="s">
        <v>500</v>
      </c>
      <c r="G571" s="244"/>
      <c r="H571" s="247">
        <v>248.49000000000001</v>
      </c>
      <c r="I571" s="248"/>
      <c r="J571" s="244"/>
      <c r="K571" s="244"/>
      <c r="L571" s="249"/>
      <c r="M571" s="250"/>
      <c r="N571" s="251"/>
      <c r="O571" s="251"/>
      <c r="P571" s="251"/>
      <c r="Q571" s="251"/>
      <c r="R571" s="251"/>
      <c r="S571" s="251"/>
      <c r="T571" s="252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53" t="s">
        <v>163</v>
      </c>
      <c r="AU571" s="253" t="s">
        <v>83</v>
      </c>
      <c r="AV571" s="14" t="s">
        <v>83</v>
      </c>
      <c r="AW571" s="14" t="s">
        <v>30</v>
      </c>
      <c r="AX571" s="14" t="s">
        <v>73</v>
      </c>
      <c r="AY571" s="253" t="s">
        <v>155</v>
      </c>
    </row>
    <row r="572" s="15" customFormat="1">
      <c r="A572" s="15"/>
      <c r="B572" s="254"/>
      <c r="C572" s="255"/>
      <c r="D572" s="234" t="s">
        <v>163</v>
      </c>
      <c r="E572" s="256" t="s">
        <v>1</v>
      </c>
      <c r="F572" s="257" t="s">
        <v>166</v>
      </c>
      <c r="G572" s="255"/>
      <c r="H572" s="258">
        <v>248.49000000000001</v>
      </c>
      <c r="I572" s="259"/>
      <c r="J572" s="255"/>
      <c r="K572" s="255"/>
      <c r="L572" s="260"/>
      <c r="M572" s="261"/>
      <c r="N572" s="262"/>
      <c r="O572" s="262"/>
      <c r="P572" s="262"/>
      <c r="Q572" s="262"/>
      <c r="R572" s="262"/>
      <c r="S572" s="262"/>
      <c r="T572" s="263"/>
      <c r="U572" s="15"/>
      <c r="V572" s="15"/>
      <c r="W572" s="15"/>
      <c r="X572" s="15"/>
      <c r="Y572" s="15"/>
      <c r="Z572" s="15"/>
      <c r="AA572" s="15"/>
      <c r="AB572" s="15"/>
      <c r="AC572" s="15"/>
      <c r="AD572" s="15"/>
      <c r="AE572" s="15"/>
      <c r="AT572" s="264" t="s">
        <v>163</v>
      </c>
      <c r="AU572" s="264" t="s">
        <v>83</v>
      </c>
      <c r="AV572" s="15" t="s">
        <v>162</v>
      </c>
      <c r="AW572" s="15" t="s">
        <v>30</v>
      </c>
      <c r="AX572" s="15" t="s">
        <v>81</v>
      </c>
      <c r="AY572" s="264" t="s">
        <v>155</v>
      </c>
    </row>
    <row r="573" s="2" customFormat="1" ht="16.5" customHeight="1">
      <c r="A573" s="39"/>
      <c r="B573" s="40"/>
      <c r="C573" s="265" t="s">
        <v>501</v>
      </c>
      <c r="D573" s="265" t="s">
        <v>234</v>
      </c>
      <c r="E573" s="266" t="s">
        <v>502</v>
      </c>
      <c r="F573" s="267" t="s">
        <v>503</v>
      </c>
      <c r="G573" s="268" t="s">
        <v>354</v>
      </c>
      <c r="H573" s="269">
        <v>142.56</v>
      </c>
      <c r="I573" s="270"/>
      <c r="J573" s="271">
        <f>ROUND(I573*H573,2)</f>
        <v>0</v>
      </c>
      <c r="K573" s="267" t="s">
        <v>161</v>
      </c>
      <c r="L573" s="272"/>
      <c r="M573" s="273" t="s">
        <v>1</v>
      </c>
      <c r="N573" s="274" t="s">
        <v>38</v>
      </c>
      <c r="O573" s="92"/>
      <c r="P573" s="228">
        <f>O573*H573</f>
        <v>0</v>
      </c>
      <c r="Q573" s="228">
        <v>0.00029999999999999997</v>
      </c>
      <c r="R573" s="228">
        <f>Q573*H573</f>
        <v>0.042767999999999994</v>
      </c>
      <c r="S573" s="228">
        <v>0</v>
      </c>
      <c r="T573" s="229">
        <f>S573*H573</f>
        <v>0</v>
      </c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R573" s="230" t="s">
        <v>175</v>
      </c>
      <c r="AT573" s="230" t="s">
        <v>234</v>
      </c>
      <c r="AU573" s="230" t="s">
        <v>83</v>
      </c>
      <c r="AY573" s="18" t="s">
        <v>155</v>
      </c>
      <c r="BE573" s="231">
        <f>IF(N573="základní",J573,0)</f>
        <v>0</v>
      </c>
      <c r="BF573" s="231">
        <f>IF(N573="snížená",J573,0)</f>
        <v>0</v>
      </c>
      <c r="BG573" s="231">
        <f>IF(N573="zákl. přenesená",J573,0)</f>
        <v>0</v>
      </c>
      <c r="BH573" s="231">
        <f>IF(N573="sníž. přenesená",J573,0)</f>
        <v>0</v>
      </c>
      <c r="BI573" s="231">
        <f>IF(N573="nulová",J573,0)</f>
        <v>0</v>
      </c>
      <c r="BJ573" s="18" t="s">
        <v>81</v>
      </c>
      <c r="BK573" s="231">
        <f>ROUND(I573*H573,2)</f>
        <v>0</v>
      </c>
      <c r="BL573" s="18" t="s">
        <v>162</v>
      </c>
      <c r="BM573" s="230" t="s">
        <v>504</v>
      </c>
    </row>
    <row r="574" s="2" customFormat="1" ht="24.15" customHeight="1">
      <c r="A574" s="39"/>
      <c r="B574" s="40"/>
      <c r="C574" s="219" t="s">
        <v>282</v>
      </c>
      <c r="D574" s="219" t="s">
        <v>157</v>
      </c>
      <c r="E574" s="220" t="s">
        <v>505</v>
      </c>
      <c r="F574" s="221" t="s">
        <v>506</v>
      </c>
      <c r="G574" s="222" t="s">
        <v>160</v>
      </c>
      <c r="H574" s="223">
        <v>2460.4989999999998</v>
      </c>
      <c r="I574" s="224"/>
      <c r="J574" s="225">
        <f>ROUND(I574*H574,2)</f>
        <v>0</v>
      </c>
      <c r="K574" s="221" t="s">
        <v>161</v>
      </c>
      <c r="L574" s="45"/>
      <c r="M574" s="226" t="s">
        <v>1</v>
      </c>
      <c r="N574" s="227" t="s">
        <v>38</v>
      </c>
      <c r="O574" s="92"/>
      <c r="P574" s="228">
        <f>O574*H574</f>
        <v>0</v>
      </c>
      <c r="Q574" s="228">
        <v>0.01146</v>
      </c>
      <c r="R574" s="228">
        <f>Q574*H574</f>
        <v>28.197318539999998</v>
      </c>
      <c r="S574" s="228">
        <v>0</v>
      </c>
      <c r="T574" s="229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30" t="s">
        <v>162</v>
      </c>
      <c r="AT574" s="230" t="s">
        <v>157</v>
      </c>
      <c r="AU574" s="230" t="s">
        <v>83</v>
      </c>
      <c r="AY574" s="18" t="s">
        <v>155</v>
      </c>
      <c r="BE574" s="231">
        <f>IF(N574="základní",J574,0)</f>
        <v>0</v>
      </c>
      <c r="BF574" s="231">
        <f>IF(N574="snížená",J574,0)</f>
        <v>0</v>
      </c>
      <c r="BG574" s="231">
        <f>IF(N574="zákl. přenesená",J574,0)</f>
        <v>0</v>
      </c>
      <c r="BH574" s="231">
        <f>IF(N574="sníž. přenesená",J574,0)</f>
        <v>0</v>
      </c>
      <c r="BI574" s="231">
        <f>IF(N574="nulová",J574,0)</f>
        <v>0</v>
      </c>
      <c r="BJ574" s="18" t="s">
        <v>81</v>
      </c>
      <c r="BK574" s="231">
        <f>ROUND(I574*H574,2)</f>
        <v>0</v>
      </c>
      <c r="BL574" s="18" t="s">
        <v>162</v>
      </c>
      <c r="BM574" s="230" t="s">
        <v>507</v>
      </c>
    </row>
    <row r="575" s="13" customFormat="1">
      <c r="A575" s="13"/>
      <c r="B575" s="232"/>
      <c r="C575" s="233"/>
      <c r="D575" s="234" t="s">
        <v>163</v>
      </c>
      <c r="E575" s="235" t="s">
        <v>1</v>
      </c>
      <c r="F575" s="236" t="s">
        <v>508</v>
      </c>
      <c r="G575" s="233"/>
      <c r="H575" s="235" t="s">
        <v>1</v>
      </c>
      <c r="I575" s="237"/>
      <c r="J575" s="233"/>
      <c r="K575" s="233"/>
      <c r="L575" s="238"/>
      <c r="M575" s="239"/>
      <c r="N575" s="240"/>
      <c r="O575" s="240"/>
      <c r="P575" s="240"/>
      <c r="Q575" s="240"/>
      <c r="R575" s="240"/>
      <c r="S575" s="240"/>
      <c r="T575" s="241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2" t="s">
        <v>163</v>
      </c>
      <c r="AU575" s="242" t="s">
        <v>83</v>
      </c>
      <c r="AV575" s="13" t="s">
        <v>81</v>
      </c>
      <c r="AW575" s="13" t="s">
        <v>30</v>
      </c>
      <c r="AX575" s="13" t="s">
        <v>73</v>
      </c>
      <c r="AY575" s="242" t="s">
        <v>155</v>
      </c>
    </row>
    <row r="576" s="13" customFormat="1">
      <c r="A576" s="13"/>
      <c r="B576" s="232"/>
      <c r="C576" s="233"/>
      <c r="D576" s="234" t="s">
        <v>163</v>
      </c>
      <c r="E576" s="235" t="s">
        <v>1</v>
      </c>
      <c r="F576" s="236" t="s">
        <v>260</v>
      </c>
      <c r="G576" s="233"/>
      <c r="H576" s="235" t="s">
        <v>1</v>
      </c>
      <c r="I576" s="237"/>
      <c r="J576" s="233"/>
      <c r="K576" s="233"/>
      <c r="L576" s="238"/>
      <c r="M576" s="239"/>
      <c r="N576" s="240"/>
      <c r="O576" s="240"/>
      <c r="P576" s="240"/>
      <c r="Q576" s="240"/>
      <c r="R576" s="240"/>
      <c r="S576" s="240"/>
      <c r="T576" s="241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2" t="s">
        <v>163</v>
      </c>
      <c r="AU576" s="242" t="s">
        <v>83</v>
      </c>
      <c r="AV576" s="13" t="s">
        <v>81</v>
      </c>
      <c r="AW576" s="13" t="s">
        <v>30</v>
      </c>
      <c r="AX576" s="13" t="s">
        <v>73</v>
      </c>
      <c r="AY576" s="242" t="s">
        <v>155</v>
      </c>
    </row>
    <row r="577" s="14" customFormat="1">
      <c r="A577" s="14"/>
      <c r="B577" s="243"/>
      <c r="C577" s="244"/>
      <c r="D577" s="234" t="s">
        <v>163</v>
      </c>
      <c r="E577" s="245" t="s">
        <v>1</v>
      </c>
      <c r="F577" s="246" t="s">
        <v>248</v>
      </c>
      <c r="G577" s="244"/>
      <c r="H577" s="247">
        <v>3118.0189999999998</v>
      </c>
      <c r="I577" s="248"/>
      <c r="J577" s="244"/>
      <c r="K577" s="244"/>
      <c r="L577" s="249"/>
      <c r="M577" s="250"/>
      <c r="N577" s="251"/>
      <c r="O577" s="251"/>
      <c r="P577" s="251"/>
      <c r="Q577" s="251"/>
      <c r="R577" s="251"/>
      <c r="S577" s="251"/>
      <c r="T577" s="252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53" t="s">
        <v>163</v>
      </c>
      <c r="AU577" s="253" t="s">
        <v>83</v>
      </c>
      <c r="AV577" s="14" t="s">
        <v>83</v>
      </c>
      <c r="AW577" s="14" t="s">
        <v>30</v>
      </c>
      <c r="AX577" s="14" t="s">
        <v>73</v>
      </c>
      <c r="AY577" s="253" t="s">
        <v>155</v>
      </c>
    </row>
    <row r="578" s="14" customFormat="1">
      <c r="A578" s="14"/>
      <c r="B578" s="243"/>
      <c r="C578" s="244"/>
      <c r="D578" s="234" t="s">
        <v>163</v>
      </c>
      <c r="E578" s="245" t="s">
        <v>1</v>
      </c>
      <c r="F578" s="246" t="s">
        <v>509</v>
      </c>
      <c r="G578" s="244"/>
      <c r="H578" s="247">
        <v>-657.51999999999998</v>
      </c>
      <c r="I578" s="248"/>
      <c r="J578" s="244"/>
      <c r="K578" s="244"/>
      <c r="L578" s="249"/>
      <c r="M578" s="250"/>
      <c r="N578" s="251"/>
      <c r="O578" s="251"/>
      <c r="P578" s="251"/>
      <c r="Q578" s="251"/>
      <c r="R578" s="251"/>
      <c r="S578" s="251"/>
      <c r="T578" s="252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53" t="s">
        <v>163</v>
      </c>
      <c r="AU578" s="253" t="s">
        <v>83</v>
      </c>
      <c r="AV578" s="14" t="s">
        <v>83</v>
      </c>
      <c r="AW578" s="14" t="s">
        <v>30</v>
      </c>
      <c r="AX578" s="14" t="s">
        <v>73</v>
      </c>
      <c r="AY578" s="253" t="s">
        <v>155</v>
      </c>
    </row>
    <row r="579" s="15" customFormat="1">
      <c r="A579" s="15"/>
      <c r="B579" s="254"/>
      <c r="C579" s="255"/>
      <c r="D579" s="234" t="s">
        <v>163</v>
      </c>
      <c r="E579" s="256" t="s">
        <v>1</v>
      </c>
      <c r="F579" s="257" t="s">
        <v>166</v>
      </c>
      <c r="G579" s="255"/>
      <c r="H579" s="258">
        <v>2460.4989999999998</v>
      </c>
      <c r="I579" s="259"/>
      <c r="J579" s="255"/>
      <c r="K579" s="255"/>
      <c r="L579" s="260"/>
      <c r="M579" s="261"/>
      <c r="N579" s="262"/>
      <c r="O579" s="262"/>
      <c r="P579" s="262"/>
      <c r="Q579" s="262"/>
      <c r="R579" s="262"/>
      <c r="S579" s="262"/>
      <c r="T579" s="263"/>
      <c r="U579" s="15"/>
      <c r="V579" s="15"/>
      <c r="W579" s="15"/>
      <c r="X579" s="15"/>
      <c r="Y579" s="15"/>
      <c r="Z579" s="15"/>
      <c r="AA579" s="15"/>
      <c r="AB579" s="15"/>
      <c r="AC579" s="15"/>
      <c r="AD579" s="15"/>
      <c r="AE579" s="15"/>
      <c r="AT579" s="264" t="s">
        <v>163</v>
      </c>
      <c r="AU579" s="264" t="s">
        <v>83</v>
      </c>
      <c r="AV579" s="15" t="s">
        <v>162</v>
      </c>
      <c r="AW579" s="15" t="s">
        <v>30</v>
      </c>
      <c r="AX579" s="15" t="s">
        <v>73</v>
      </c>
      <c r="AY579" s="264" t="s">
        <v>155</v>
      </c>
    </row>
    <row r="580" s="14" customFormat="1">
      <c r="A580" s="14"/>
      <c r="B580" s="243"/>
      <c r="C580" s="244"/>
      <c r="D580" s="234" t="s">
        <v>163</v>
      </c>
      <c r="E580" s="245" t="s">
        <v>1</v>
      </c>
      <c r="F580" s="246" t="s">
        <v>268</v>
      </c>
      <c r="G580" s="244"/>
      <c r="H580" s="247">
        <v>2460.4989999999998</v>
      </c>
      <c r="I580" s="248"/>
      <c r="J580" s="244"/>
      <c r="K580" s="244"/>
      <c r="L580" s="249"/>
      <c r="M580" s="250"/>
      <c r="N580" s="251"/>
      <c r="O580" s="251"/>
      <c r="P580" s="251"/>
      <c r="Q580" s="251"/>
      <c r="R580" s="251"/>
      <c r="S580" s="251"/>
      <c r="T580" s="252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53" t="s">
        <v>163</v>
      </c>
      <c r="AU580" s="253" t="s">
        <v>83</v>
      </c>
      <c r="AV580" s="14" t="s">
        <v>83</v>
      </c>
      <c r="AW580" s="14" t="s">
        <v>30</v>
      </c>
      <c r="AX580" s="14" t="s">
        <v>73</v>
      </c>
      <c r="AY580" s="253" t="s">
        <v>155</v>
      </c>
    </row>
    <row r="581" s="15" customFormat="1">
      <c r="A581" s="15"/>
      <c r="B581" s="254"/>
      <c r="C581" s="255"/>
      <c r="D581" s="234" t="s">
        <v>163</v>
      </c>
      <c r="E581" s="256" t="s">
        <v>1</v>
      </c>
      <c r="F581" s="257" t="s">
        <v>166</v>
      </c>
      <c r="G581" s="255"/>
      <c r="H581" s="258">
        <v>2460.4989999999998</v>
      </c>
      <c r="I581" s="259"/>
      <c r="J581" s="255"/>
      <c r="K581" s="255"/>
      <c r="L581" s="260"/>
      <c r="M581" s="261"/>
      <c r="N581" s="262"/>
      <c r="O581" s="262"/>
      <c r="P581" s="262"/>
      <c r="Q581" s="262"/>
      <c r="R581" s="262"/>
      <c r="S581" s="262"/>
      <c r="T581" s="263"/>
      <c r="U581" s="15"/>
      <c r="V581" s="15"/>
      <c r="W581" s="15"/>
      <c r="X581" s="15"/>
      <c r="Y581" s="15"/>
      <c r="Z581" s="15"/>
      <c r="AA581" s="15"/>
      <c r="AB581" s="15"/>
      <c r="AC581" s="15"/>
      <c r="AD581" s="15"/>
      <c r="AE581" s="15"/>
      <c r="AT581" s="264" t="s">
        <v>163</v>
      </c>
      <c r="AU581" s="264" t="s">
        <v>83</v>
      </c>
      <c r="AV581" s="15" t="s">
        <v>162</v>
      </c>
      <c r="AW581" s="15" t="s">
        <v>30</v>
      </c>
      <c r="AX581" s="15" t="s">
        <v>81</v>
      </c>
      <c r="AY581" s="264" t="s">
        <v>155</v>
      </c>
    </row>
    <row r="582" s="2" customFormat="1" ht="24.15" customHeight="1">
      <c r="A582" s="39"/>
      <c r="B582" s="40"/>
      <c r="C582" s="219" t="s">
        <v>510</v>
      </c>
      <c r="D582" s="219" t="s">
        <v>157</v>
      </c>
      <c r="E582" s="220" t="s">
        <v>511</v>
      </c>
      <c r="F582" s="221" t="s">
        <v>512</v>
      </c>
      <c r="G582" s="222" t="s">
        <v>160</v>
      </c>
      <c r="H582" s="223">
        <v>2460.4989999999998</v>
      </c>
      <c r="I582" s="224"/>
      <c r="J582" s="225">
        <f>ROUND(I582*H582,2)</f>
        <v>0</v>
      </c>
      <c r="K582" s="221" t="s">
        <v>161</v>
      </c>
      <c r="L582" s="45"/>
      <c r="M582" s="226" t="s">
        <v>1</v>
      </c>
      <c r="N582" s="227" t="s">
        <v>38</v>
      </c>
      <c r="O582" s="92"/>
      <c r="P582" s="228">
        <f>O582*H582</f>
        <v>0</v>
      </c>
      <c r="Q582" s="228">
        <v>0.0028500000000000001</v>
      </c>
      <c r="R582" s="228">
        <f>Q582*H582</f>
        <v>7.0124221499999999</v>
      </c>
      <c r="S582" s="228">
        <v>0</v>
      </c>
      <c r="T582" s="229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30" t="s">
        <v>162</v>
      </c>
      <c r="AT582" s="230" t="s">
        <v>157</v>
      </c>
      <c r="AU582" s="230" t="s">
        <v>83</v>
      </c>
      <c r="AY582" s="18" t="s">
        <v>155</v>
      </c>
      <c r="BE582" s="231">
        <f>IF(N582="základní",J582,0)</f>
        <v>0</v>
      </c>
      <c r="BF582" s="231">
        <f>IF(N582="snížená",J582,0)</f>
        <v>0</v>
      </c>
      <c r="BG582" s="231">
        <f>IF(N582="zákl. přenesená",J582,0)</f>
        <v>0</v>
      </c>
      <c r="BH582" s="231">
        <f>IF(N582="sníž. přenesená",J582,0)</f>
        <v>0</v>
      </c>
      <c r="BI582" s="231">
        <f>IF(N582="nulová",J582,0)</f>
        <v>0</v>
      </c>
      <c r="BJ582" s="18" t="s">
        <v>81</v>
      </c>
      <c r="BK582" s="231">
        <f>ROUND(I582*H582,2)</f>
        <v>0</v>
      </c>
      <c r="BL582" s="18" t="s">
        <v>162</v>
      </c>
      <c r="BM582" s="230" t="s">
        <v>513</v>
      </c>
    </row>
    <row r="583" s="14" customFormat="1">
      <c r="A583" s="14"/>
      <c r="B583" s="243"/>
      <c r="C583" s="244"/>
      <c r="D583" s="234" t="s">
        <v>163</v>
      </c>
      <c r="E583" s="245" t="s">
        <v>1</v>
      </c>
      <c r="F583" s="246" t="s">
        <v>268</v>
      </c>
      <c r="G583" s="244"/>
      <c r="H583" s="247">
        <v>2460.4989999999998</v>
      </c>
      <c r="I583" s="248"/>
      <c r="J583" s="244"/>
      <c r="K583" s="244"/>
      <c r="L583" s="249"/>
      <c r="M583" s="250"/>
      <c r="N583" s="251"/>
      <c r="O583" s="251"/>
      <c r="P583" s="251"/>
      <c r="Q583" s="251"/>
      <c r="R583" s="251"/>
      <c r="S583" s="251"/>
      <c r="T583" s="252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53" t="s">
        <v>163</v>
      </c>
      <c r="AU583" s="253" t="s">
        <v>83</v>
      </c>
      <c r="AV583" s="14" t="s">
        <v>83</v>
      </c>
      <c r="AW583" s="14" t="s">
        <v>30</v>
      </c>
      <c r="AX583" s="14" t="s">
        <v>81</v>
      </c>
      <c r="AY583" s="253" t="s">
        <v>155</v>
      </c>
    </row>
    <row r="584" s="2" customFormat="1" ht="16.5" customHeight="1">
      <c r="A584" s="39"/>
      <c r="B584" s="40"/>
      <c r="C584" s="219" t="s">
        <v>340</v>
      </c>
      <c r="D584" s="219" t="s">
        <v>157</v>
      </c>
      <c r="E584" s="220" t="s">
        <v>514</v>
      </c>
      <c r="F584" s="221" t="s">
        <v>515</v>
      </c>
      <c r="G584" s="222" t="s">
        <v>160</v>
      </c>
      <c r="H584" s="223">
        <v>328.5</v>
      </c>
      <c r="I584" s="224"/>
      <c r="J584" s="225">
        <f>ROUND(I584*H584,2)</f>
        <v>0</v>
      </c>
      <c r="K584" s="221" t="s">
        <v>161</v>
      </c>
      <c r="L584" s="45"/>
      <c r="M584" s="226" t="s">
        <v>1</v>
      </c>
      <c r="N584" s="227" t="s">
        <v>38</v>
      </c>
      <c r="O584" s="92"/>
      <c r="P584" s="228">
        <f>O584*H584</f>
        <v>0</v>
      </c>
      <c r="Q584" s="228">
        <v>0</v>
      </c>
      <c r="R584" s="228">
        <f>Q584*H584</f>
        <v>0</v>
      </c>
      <c r="S584" s="228">
        <v>0</v>
      </c>
      <c r="T584" s="229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30" t="s">
        <v>162</v>
      </c>
      <c r="AT584" s="230" t="s">
        <v>157</v>
      </c>
      <c r="AU584" s="230" t="s">
        <v>83</v>
      </c>
      <c r="AY584" s="18" t="s">
        <v>155</v>
      </c>
      <c r="BE584" s="231">
        <f>IF(N584="základní",J584,0)</f>
        <v>0</v>
      </c>
      <c r="BF584" s="231">
        <f>IF(N584="snížená",J584,0)</f>
        <v>0</v>
      </c>
      <c r="BG584" s="231">
        <f>IF(N584="zákl. přenesená",J584,0)</f>
        <v>0</v>
      </c>
      <c r="BH584" s="231">
        <f>IF(N584="sníž. přenesená",J584,0)</f>
        <v>0</v>
      </c>
      <c r="BI584" s="231">
        <f>IF(N584="nulová",J584,0)</f>
        <v>0</v>
      </c>
      <c r="BJ584" s="18" t="s">
        <v>81</v>
      </c>
      <c r="BK584" s="231">
        <f>ROUND(I584*H584,2)</f>
        <v>0</v>
      </c>
      <c r="BL584" s="18" t="s">
        <v>162</v>
      </c>
      <c r="BM584" s="230" t="s">
        <v>516</v>
      </c>
    </row>
    <row r="585" s="13" customFormat="1">
      <c r="A585" s="13"/>
      <c r="B585" s="232"/>
      <c r="C585" s="233"/>
      <c r="D585" s="234" t="s">
        <v>163</v>
      </c>
      <c r="E585" s="235" t="s">
        <v>1</v>
      </c>
      <c r="F585" s="236" t="s">
        <v>207</v>
      </c>
      <c r="G585" s="233"/>
      <c r="H585" s="235" t="s">
        <v>1</v>
      </c>
      <c r="I585" s="237"/>
      <c r="J585" s="233"/>
      <c r="K585" s="233"/>
      <c r="L585" s="238"/>
      <c r="M585" s="239"/>
      <c r="N585" s="240"/>
      <c r="O585" s="240"/>
      <c r="P585" s="240"/>
      <c r="Q585" s="240"/>
      <c r="R585" s="240"/>
      <c r="S585" s="240"/>
      <c r="T585" s="241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2" t="s">
        <v>163</v>
      </c>
      <c r="AU585" s="242" t="s">
        <v>83</v>
      </c>
      <c r="AV585" s="13" t="s">
        <v>81</v>
      </c>
      <c r="AW585" s="13" t="s">
        <v>30</v>
      </c>
      <c r="AX585" s="13" t="s">
        <v>73</v>
      </c>
      <c r="AY585" s="242" t="s">
        <v>155</v>
      </c>
    </row>
    <row r="586" s="14" customFormat="1">
      <c r="A586" s="14"/>
      <c r="B586" s="243"/>
      <c r="C586" s="244"/>
      <c r="D586" s="234" t="s">
        <v>163</v>
      </c>
      <c r="E586" s="245" t="s">
        <v>1</v>
      </c>
      <c r="F586" s="246" t="s">
        <v>517</v>
      </c>
      <c r="G586" s="244"/>
      <c r="H586" s="247">
        <v>328.5</v>
      </c>
      <c r="I586" s="248"/>
      <c r="J586" s="244"/>
      <c r="K586" s="244"/>
      <c r="L586" s="249"/>
      <c r="M586" s="250"/>
      <c r="N586" s="251"/>
      <c r="O586" s="251"/>
      <c r="P586" s="251"/>
      <c r="Q586" s="251"/>
      <c r="R586" s="251"/>
      <c r="S586" s="251"/>
      <c r="T586" s="252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3" t="s">
        <v>163</v>
      </c>
      <c r="AU586" s="253" t="s">
        <v>83</v>
      </c>
      <c r="AV586" s="14" t="s">
        <v>83</v>
      </c>
      <c r="AW586" s="14" t="s">
        <v>30</v>
      </c>
      <c r="AX586" s="14" t="s">
        <v>73</v>
      </c>
      <c r="AY586" s="253" t="s">
        <v>155</v>
      </c>
    </row>
    <row r="587" s="15" customFormat="1">
      <c r="A587" s="15"/>
      <c r="B587" s="254"/>
      <c r="C587" s="255"/>
      <c r="D587" s="234" t="s">
        <v>163</v>
      </c>
      <c r="E587" s="256" t="s">
        <v>1</v>
      </c>
      <c r="F587" s="257" t="s">
        <v>166</v>
      </c>
      <c r="G587" s="255"/>
      <c r="H587" s="258">
        <v>328.5</v>
      </c>
      <c r="I587" s="259"/>
      <c r="J587" s="255"/>
      <c r="K587" s="255"/>
      <c r="L587" s="260"/>
      <c r="M587" s="261"/>
      <c r="N587" s="262"/>
      <c r="O587" s="262"/>
      <c r="P587" s="262"/>
      <c r="Q587" s="262"/>
      <c r="R587" s="262"/>
      <c r="S587" s="262"/>
      <c r="T587" s="263"/>
      <c r="U587" s="15"/>
      <c r="V587" s="15"/>
      <c r="W587" s="15"/>
      <c r="X587" s="15"/>
      <c r="Y587" s="15"/>
      <c r="Z587" s="15"/>
      <c r="AA587" s="15"/>
      <c r="AB587" s="15"/>
      <c r="AC587" s="15"/>
      <c r="AD587" s="15"/>
      <c r="AE587" s="15"/>
      <c r="AT587" s="264" t="s">
        <v>163</v>
      </c>
      <c r="AU587" s="264" t="s">
        <v>83</v>
      </c>
      <c r="AV587" s="15" t="s">
        <v>162</v>
      </c>
      <c r="AW587" s="15" t="s">
        <v>30</v>
      </c>
      <c r="AX587" s="15" t="s">
        <v>81</v>
      </c>
      <c r="AY587" s="264" t="s">
        <v>155</v>
      </c>
    </row>
    <row r="588" s="2" customFormat="1" ht="24.15" customHeight="1">
      <c r="A588" s="39"/>
      <c r="B588" s="40"/>
      <c r="C588" s="219" t="s">
        <v>518</v>
      </c>
      <c r="D588" s="219" t="s">
        <v>157</v>
      </c>
      <c r="E588" s="220" t="s">
        <v>519</v>
      </c>
      <c r="F588" s="221" t="s">
        <v>520</v>
      </c>
      <c r="G588" s="222" t="s">
        <v>160</v>
      </c>
      <c r="H588" s="223">
        <v>580.69399999999996</v>
      </c>
      <c r="I588" s="224"/>
      <c r="J588" s="225">
        <f>ROUND(I588*H588,2)</f>
        <v>0</v>
      </c>
      <c r="K588" s="221" t="s">
        <v>161</v>
      </c>
      <c r="L588" s="45"/>
      <c r="M588" s="226" t="s">
        <v>1</v>
      </c>
      <c r="N588" s="227" t="s">
        <v>38</v>
      </c>
      <c r="O588" s="92"/>
      <c r="P588" s="228">
        <f>O588*H588</f>
        <v>0</v>
      </c>
      <c r="Q588" s="228">
        <v>0</v>
      </c>
      <c r="R588" s="228">
        <f>Q588*H588</f>
        <v>0</v>
      </c>
      <c r="S588" s="228">
        <v>0</v>
      </c>
      <c r="T588" s="229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30" t="s">
        <v>162</v>
      </c>
      <c r="AT588" s="230" t="s">
        <v>157</v>
      </c>
      <c r="AU588" s="230" t="s">
        <v>83</v>
      </c>
      <c r="AY588" s="18" t="s">
        <v>155</v>
      </c>
      <c r="BE588" s="231">
        <f>IF(N588="základní",J588,0)</f>
        <v>0</v>
      </c>
      <c r="BF588" s="231">
        <f>IF(N588="snížená",J588,0)</f>
        <v>0</v>
      </c>
      <c r="BG588" s="231">
        <f>IF(N588="zákl. přenesená",J588,0)</f>
        <v>0</v>
      </c>
      <c r="BH588" s="231">
        <f>IF(N588="sníž. přenesená",J588,0)</f>
        <v>0</v>
      </c>
      <c r="BI588" s="231">
        <f>IF(N588="nulová",J588,0)</f>
        <v>0</v>
      </c>
      <c r="BJ588" s="18" t="s">
        <v>81</v>
      </c>
      <c r="BK588" s="231">
        <f>ROUND(I588*H588,2)</f>
        <v>0</v>
      </c>
      <c r="BL588" s="18" t="s">
        <v>162</v>
      </c>
      <c r="BM588" s="230" t="s">
        <v>521</v>
      </c>
    </row>
    <row r="589" s="13" customFormat="1">
      <c r="A589" s="13"/>
      <c r="B589" s="232"/>
      <c r="C589" s="233"/>
      <c r="D589" s="234" t="s">
        <v>163</v>
      </c>
      <c r="E589" s="235" t="s">
        <v>1</v>
      </c>
      <c r="F589" s="236" t="s">
        <v>522</v>
      </c>
      <c r="G589" s="233"/>
      <c r="H589" s="235" t="s">
        <v>1</v>
      </c>
      <c r="I589" s="237"/>
      <c r="J589" s="233"/>
      <c r="K589" s="233"/>
      <c r="L589" s="238"/>
      <c r="M589" s="239"/>
      <c r="N589" s="240"/>
      <c r="O589" s="240"/>
      <c r="P589" s="240"/>
      <c r="Q589" s="240"/>
      <c r="R589" s="240"/>
      <c r="S589" s="240"/>
      <c r="T589" s="241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42" t="s">
        <v>163</v>
      </c>
      <c r="AU589" s="242" t="s">
        <v>83</v>
      </c>
      <c r="AV589" s="13" t="s">
        <v>81</v>
      </c>
      <c r="AW589" s="13" t="s">
        <v>30</v>
      </c>
      <c r="AX589" s="13" t="s">
        <v>73</v>
      </c>
      <c r="AY589" s="242" t="s">
        <v>155</v>
      </c>
    </row>
    <row r="590" s="13" customFormat="1">
      <c r="A590" s="13"/>
      <c r="B590" s="232"/>
      <c r="C590" s="233"/>
      <c r="D590" s="234" t="s">
        <v>163</v>
      </c>
      <c r="E590" s="235" t="s">
        <v>1</v>
      </c>
      <c r="F590" s="236" t="s">
        <v>523</v>
      </c>
      <c r="G590" s="233"/>
      <c r="H590" s="235" t="s">
        <v>1</v>
      </c>
      <c r="I590" s="237"/>
      <c r="J590" s="233"/>
      <c r="K590" s="233"/>
      <c r="L590" s="238"/>
      <c r="M590" s="239"/>
      <c r="N590" s="240"/>
      <c r="O590" s="240"/>
      <c r="P590" s="240"/>
      <c r="Q590" s="240"/>
      <c r="R590" s="240"/>
      <c r="S590" s="240"/>
      <c r="T590" s="241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42" t="s">
        <v>163</v>
      </c>
      <c r="AU590" s="242" t="s">
        <v>83</v>
      </c>
      <c r="AV590" s="13" t="s">
        <v>81</v>
      </c>
      <c r="AW590" s="13" t="s">
        <v>30</v>
      </c>
      <c r="AX590" s="13" t="s">
        <v>73</v>
      </c>
      <c r="AY590" s="242" t="s">
        <v>155</v>
      </c>
    </row>
    <row r="591" s="14" customFormat="1">
      <c r="A591" s="14"/>
      <c r="B591" s="243"/>
      <c r="C591" s="244"/>
      <c r="D591" s="234" t="s">
        <v>163</v>
      </c>
      <c r="E591" s="245" t="s">
        <v>1</v>
      </c>
      <c r="F591" s="246" t="s">
        <v>524</v>
      </c>
      <c r="G591" s="244"/>
      <c r="H591" s="247">
        <v>95.760000000000005</v>
      </c>
      <c r="I591" s="248"/>
      <c r="J591" s="244"/>
      <c r="K591" s="244"/>
      <c r="L591" s="249"/>
      <c r="M591" s="250"/>
      <c r="N591" s="251"/>
      <c r="O591" s="251"/>
      <c r="P591" s="251"/>
      <c r="Q591" s="251"/>
      <c r="R591" s="251"/>
      <c r="S591" s="251"/>
      <c r="T591" s="252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3" t="s">
        <v>163</v>
      </c>
      <c r="AU591" s="253" t="s">
        <v>83</v>
      </c>
      <c r="AV591" s="14" t="s">
        <v>83</v>
      </c>
      <c r="AW591" s="14" t="s">
        <v>30</v>
      </c>
      <c r="AX591" s="14" t="s">
        <v>73</v>
      </c>
      <c r="AY591" s="253" t="s">
        <v>155</v>
      </c>
    </row>
    <row r="592" s="14" customFormat="1">
      <c r="A592" s="14"/>
      <c r="B592" s="243"/>
      <c r="C592" s="244"/>
      <c r="D592" s="234" t="s">
        <v>163</v>
      </c>
      <c r="E592" s="245" t="s">
        <v>1</v>
      </c>
      <c r="F592" s="246" t="s">
        <v>525</v>
      </c>
      <c r="G592" s="244"/>
      <c r="H592" s="247">
        <v>43.200000000000003</v>
      </c>
      <c r="I592" s="248"/>
      <c r="J592" s="244"/>
      <c r="K592" s="244"/>
      <c r="L592" s="249"/>
      <c r="M592" s="250"/>
      <c r="N592" s="251"/>
      <c r="O592" s="251"/>
      <c r="P592" s="251"/>
      <c r="Q592" s="251"/>
      <c r="R592" s="251"/>
      <c r="S592" s="251"/>
      <c r="T592" s="252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53" t="s">
        <v>163</v>
      </c>
      <c r="AU592" s="253" t="s">
        <v>83</v>
      </c>
      <c r="AV592" s="14" t="s">
        <v>83</v>
      </c>
      <c r="AW592" s="14" t="s">
        <v>30</v>
      </c>
      <c r="AX592" s="14" t="s">
        <v>73</v>
      </c>
      <c r="AY592" s="253" t="s">
        <v>155</v>
      </c>
    </row>
    <row r="593" s="14" customFormat="1">
      <c r="A593" s="14"/>
      <c r="B593" s="243"/>
      <c r="C593" s="244"/>
      <c r="D593" s="234" t="s">
        <v>163</v>
      </c>
      <c r="E593" s="245" t="s">
        <v>1</v>
      </c>
      <c r="F593" s="246" t="s">
        <v>526</v>
      </c>
      <c r="G593" s="244"/>
      <c r="H593" s="247">
        <v>24.600000000000001</v>
      </c>
      <c r="I593" s="248"/>
      <c r="J593" s="244"/>
      <c r="K593" s="244"/>
      <c r="L593" s="249"/>
      <c r="M593" s="250"/>
      <c r="N593" s="251"/>
      <c r="O593" s="251"/>
      <c r="P593" s="251"/>
      <c r="Q593" s="251"/>
      <c r="R593" s="251"/>
      <c r="S593" s="251"/>
      <c r="T593" s="252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53" t="s">
        <v>163</v>
      </c>
      <c r="AU593" s="253" t="s">
        <v>83</v>
      </c>
      <c r="AV593" s="14" t="s">
        <v>83</v>
      </c>
      <c r="AW593" s="14" t="s">
        <v>30</v>
      </c>
      <c r="AX593" s="14" t="s">
        <v>73</v>
      </c>
      <c r="AY593" s="253" t="s">
        <v>155</v>
      </c>
    </row>
    <row r="594" s="14" customFormat="1">
      <c r="A594" s="14"/>
      <c r="B594" s="243"/>
      <c r="C594" s="244"/>
      <c r="D594" s="234" t="s">
        <v>163</v>
      </c>
      <c r="E594" s="245" t="s">
        <v>1</v>
      </c>
      <c r="F594" s="246" t="s">
        <v>527</v>
      </c>
      <c r="G594" s="244"/>
      <c r="H594" s="247">
        <v>15.75</v>
      </c>
      <c r="I594" s="248"/>
      <c r="J594" s="244"/>
      <c r="K594" s="244"/>
      <c r="L594" s="249"/>
      <c r="M594" s="250"/>
      <c r="N594" s="251"/>
      <c r="O594" s="251"/>
      <c r="P594" s="251"/>
      <c r="Q594" s="251"/>
      <c r="R594" s="251"/>
      <c r="S594" s="251"/>
      <c r="T594" s="252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53" t="s">
        <v>163</v>
      </c>
      <c r="AU594" s="253" t="s">
        <v>83</v>
      </c>
      <c r="AV594" s="14" t="s">
        <v>83</v>
      </c>
      <c r="AW594" s="14" t="s">
        <v>30</v>
      </c>
      <c r="AX594" s="14" t="s">
        <v>73</v>
      </c>
      <c r="AY594" s="253" t="s">
        <v>155</v>
      </c>
    </row>
    <row r="595" s="14" customFormat="1">
      <c r="A595" s="14"/>
      <c r="B595" s="243"/>
      <c r="C595" s="244"/>
      <c r="D595" s="234" t="s">
        <v>163</v>
      </c>
      <c r="E595" s="245" t="s">
        <v>1</v>
      </c>
      <c r="F595" s="246" t="s">
        <v>528</v>
      </c>
      <c r="G595" s="244"/>
      <c r="H595" s="247">
        <v>7.2000000000000002</v>
      </c>
      <c r="I595" s="248"/>
      <c r="J595" s="244"/>
      <c r="K595" s="244"/>
      <c r="L595" s="249"/>
      <c r="M595" s="250"/>
      <c r="N595" s="251"/>
      <c r="O595" s="251"/>
      <c r="P595" s="251"/>
      <c r="Q595" s="251"/>
      <c r="R595" s="251"/>
      <c r="S595" s="251"/>
      <c r="T595" s="252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53" t="s">
        <v>163</v>
      </c>
      <c r="AU595" s="253" t="s">
        <v>83</v>
      </c>
      <c r="AV595" s="14" t="s">
        <v>83</v>
      </c>
      <c r="AW595" s="14" t="s">
        <v>30</v>
      </c>
      <c r="AX595" s="14" t="s">
        <v>73</v>
      </c>
      <c r="AY595" s="253" t="s">
        <v>155</v>
      </c>
    </row>
    <row r="596" s="14" customFormat="1">
      <c r="A596" s="14"/>
      <c r="B596" s="243"/>
      <c r="C596" s="244"/>
      <c r="D596" s="234" t="s">
        <v>163</v>
      </c>
      <c r="E596" s="245" t="s">
        <v>1</v>
      </c>
      <c r="F596" s="246" t="s">
        <v>529</v>
      </c>
      <c r="G596" s="244"/>
      <c r="H596" s="247">
        <v>2.1600000000000001</v>
      </c>
      <c r="I596" s="248"/>
      <c r="J596" s="244"/>
      <c r="K596" s="244"/>
      <c r="L596" s="249"/>
      <c r="M596" s="250"/>
      <c r="N596" s="251"/>
      <c r="O596" s="251"/>
      <c r="P596" s="251"/>
      <c r="Q596" s="251"/>
      <c r="R596" s="251"/>
      <c r="S596" s="251"/>
      <c r="T596" s="252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53" t="s">
        <v>163</v>
      </c>
      <c r="AU596" s="253" t="s">
        <v>83</v>
      </c>
      <c r="AV596" s="14" t="s">
        <v>83</v>
      </c>
      <c r="AW596" s="14" t="s">
        <v>30</v>
      </c>
      <c r="AX596" s="14" t="s">
        <v>73</v>
      </c>
      <c r="AY596" s="253" t="s">
        <v>155</v>
      </c>
    </row>
    <row r="597" s="14" customFormat="1">
      <c r="A597" s="14"/>
      <c r="B597" s="243"/>
      <c r="C597" s="244"/>
      <c r="D597" s="234" t="s">
        <v>163</v>
      </c>
      <c r="E597" s="245" t="s">
        <v>1</v>
      </c>
      <c r="F597" s="246" t="s">
        <v>530</v>
      </c>
      <c r="G597" s="244"/>
      <c r="H597" s="247">
        <v>5</v>
      </c>
      <c r="I597" s="248"/>
      <c r="J597" s="244"/>
      <c r="K597" s="244"/>
      <c r="L597" s="249"/>
      <c r="M597" s="250"/>
      <c r="N597" s="251"/>
      <c r="O597" s="251"/>
      <c r="P597" s="251"/>
      <c r="Q597" s="251"/>
      <c r="R597" s="251"/>
      <c r="S597" s="251"/>
      <c r="T597" s="252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53" t="s">
        <v>163</v>
      </c>
      <c r="AU597" s="253" t="s">
        <v>83</v>
      </c>
      <c r="AV597" s="14" t="s">
        <v>83</v>
      </c>
      <c r="AW597" s="14" t="s">
        <v>30</v>
      </c>
      <c r="AX597" s="14" t="s">
        <v>73</v>
      </c>
      <c r="AY597" s="253" t="s">
        <v>155</v>
      </c>
    </row>
    <row r="598" s="14" customFormat="1">
      <c r="A598" s="14"/>
      <c r="B598" s="243"/>
      <c r="C598" s="244"/>
      <c r="D598" s="234" t="s">
        <v>163</v>
      </c>
      <c r="E598" s="245" t="s">
        <v>1</v>
      </c>
      <c r="F598" s="246" t="s">
        <v>531</v>
      </c>
      <c r="G598" s="244"/>
      <c r="H598" s="247">
        <v>120.84</v>
      </c>
      <c r="I598" s="248"/>
      <c r="J598" s="244"/>
      <c r="K598" s="244"/>
      <c r="L598" s="249"/>
      <c r="M598" s="250"/>
      <c r="N598" s="251"/>
      <c r="O598" s="251"/>
      <c r="P598" s="251"/>
      <c r="Q598" s="251"/>
      <c r="R598" s="251"/>
      <c r="S598" s="251"/>
      <c r="T598" s="252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53" t="s">
        <v>163</v>
      </c>
      <c r="AU598" s="253" t="s">
        <v>83</v>
      </c>
      <c r="AV598" s="14" t="s">
        <v>83</v>
      </c>
      <c r="AW598" s="14" t="s">
        <v>30</v>
      </c>
      <c r="AX598" s="14" t="s">
        <v>73</v>
      </c>
      <c r="AY598" s="253" t="s">
        <v>155</v>
      </c>
    </row>
    <row r="599" s="14" customFormat="1">
      <c r="A599" s="14"/>
      <c r="B599" s="243"/>
      <c r="C599" s="244"/>
      <c r="D599" s="234" t="s">
        <v>163</v>
      </c>
      <c r="E599" s="245" t="s">
        <v>1</v>
      </c>
      <c r="F599" s="246" t="s">
        <v>532</v>
      </c>
      <c r="G599" s="244"/>
      <c r="H599" s="247">
        <v>80.560000000000002</v>
      </c>
      <c r="I599" s="248"/>
      <c r="J599" s="244"/>
      <c r="K599" s="244"/>
      <c r="L599" s="249"/>
      <c r="M599" s="250"/>
      <c r="N599" s="251"/>
      <c r="O599" s="251"/>
      <c r="P599" s="251"/>
      <c r="Q599" s="251"/>
      <c r="R599" s="251"/>
      <c r="S599" s="251"/>
      <c r="T599" s="252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53" t="s">
        <v>163</v>
      </c>
      <c r="AU599" s="253" t="s">
        <v>83</v>
      </c>
      <c r="AV599" s="14" t="s">
        <v>83</v>
      </c>
      <c r="AW599" s="14" t="s">
        <v>30</v>
      </c>
      <c r="AX599" s="14" t="s">
        <v>73</v>
      </c>
      <c r="AY599" s="253" t="s">
        <v>155</v>
      </c>
    </row>
    <row r="600" s="14" customFormat="1">
      <c r="A600" s="14"/>
      <c r="B600" s="243"/>
      <c r="C600" s="244"/>
      <c r="D600" s="234" t="s">
        <v>163</v>
      </c>
      <c r="E600" s="245" t="s">
        <v>1</v>
      </c>
      <c r="F600" s="246" t="s">
        <v>533</v>
      </c>
      <c r="G600" s="244"/>
      <c r="H600" s="247">
        <v>25.704000000000001</v>
      </c>
      <c r="I600" s="248"/>
      <c r="J600" s="244"/>
      <c r="K600" s="244"/>
      <c r="L600" s="249"/>
      <c r="M600" s="250"/>
      <c r="N600" s="251"/>
      <c r="O600" s="251"/>
      <c r="P600" s="251"/>
      <c r="Q600" s="251"/>
      <c r="R600" s="251"/>
      <c r="S600" s="251"/>
      <c r="T600" s="252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53" t="s">
        <v>163</v>
      </c>
      <c r="AU600" s="253" t="s">
        <v>83</v>
      </c>
      <c r="AV600" s="14" t="s">
        <v>83</v>
      </c>
      <c r="AW600" s="14" t="s">
        <v>30</v>
      </c>
      <c r="AX600" s="14" t="s">
        <v>73</v>
      </c>
      <c r="AY600" s="253" t="s">
        <v>155</v>
      </c>
    </row>
    <row r="601" s="14" customFormat="1">
      <c r="A601" s="14"/>
      <c r="B601" s="243"/>
      <c r="C601" s="244"/>
      <c r="D601" s="234" t="s">
        <v>163</v>
      </c>
      <c r="E601" s="245" t="s">
        <v>1</v>
      </c>
      <c r="F601" s="246" t="s">
        <v>534</v>
      </c>
      <c r="G601" s="244"/>
      <c r="H601" s="247">
        <v>17.135999999999999</v>
      </c>
      <c r="I601" s="248"/>
      <c r="J601" s="244"/>
      <c r="K601" s="244"/>
      <c r="L601" s="249"/>
      <c r="M601" s="250"/>
      <c r="N601" s="251"/>
      <c r="O601" s="251"/>
      <c r="P601" s="251"/>
      <c r="Q601" s="251"/>
      <c r="R601" s="251"/>
      <c r="S601" s="251"/>
      <c r="T601" s="252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53" t="s">
        <v>163</v>
      </c>
      <c r="AU601" s="253" t="s">
        <v>83</v>
      </c>
      <c r="AV601" s="14" t="s">
        <v>83</v>
      </c>
      <c r="AW601" s="14" t="s">
        <v>30</v>
      </c>
      <c r="AX601" s="14" t="s">
        <v>73</v>
      </c>
      <c r="AY601" s="253" t="s">
        <v>155</v>
      </c>
    </row>
    <row r="602" s="14" customFormat="1">
      <c r="A602" s="14"/>
      <c r="B602" s="243"/>
      <c r="C602" s="244"/>
      <c r="D602" s="234" t="s">
        <v>163</v>
      </c>
      <c r="E602" s="245" t="s">
        <v>1</v>
      </c>
      <c r="F602" s="246" t="s">
        <v>535</v>
      </c>
      <c r="G602" s="244"/>
      <c r="H602" s="247">
        <v>36</v>
      </c>
      <c r="I602" s="248"/>
      <c r="J602" s="244"/>
      <c r="K602" s="244"/>
      <c r="L602" s="249"/>
      <c r="M602" s="250"/>
      <c r="N602" s="251"/>
      <c r="O602" s="251"/>
      <c r="P602" s="251"/>
      <c r="Q602" s="251"/>
      <c r="R602" s="251"/>
      <c r="S602" s="251"/>
      <c r="T602" s="252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53" t="s">
        <v>163</v>
      </c>
      <c r="AU602" s="253" t="s">
        <v>83</v>
      </c>
      <c r="AV602" s="14" t="s">
        <v>83</v>
      </c>
      <c r="AW602" s="14" t="s">
        <v>30</v>
      </c>
      <c r="AX602" s="14" t="s">
        <v>73</v>
      </c>
      <c r="AY602" s="253" t="s">
        <v>155</v>
      </c>
    </row>
    <row r="603" s="14" customFormat="1">
      <c r="A603" s="14"/>
      <c r="B603" s="243"/>
      <c r="C603" s="244"/>
      <c r="D603" s="234" t="s">
        <v>163</v>
      </c>
      <c r="E603" s="245" t="s">
        <v>1</v>
      </c>
      <c r="F603" s="246" t="s">
        <v>536</v>
      </c>
      <c r="G603" s="244"/>
      <c r="H603" s="247">
        <v>4.5</v>
      </c>
      <c r="I603" s="248"/>
      <c r="J603" s="244"/>
      <c r="K603" s="244"/>
      <c r="L603" s="249"/>
      <c r="M603" s="250"/>
      <c r="N603" s="251"/>
      <c r="O603" s="251"/>
      <c r="P603" s="251"/>
      <c r="Q603" s="251"/>
      <c r="R603" s="251"/>
      <c r="S603" s="251"/>
      <c r="T603" s="252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53" t="s">
        <v>163</v>
      </c>
      <c r="AU603" s="253" t="s">
        <v>83</v>
      </c>
      <c r="AV603" s="14" t="s">
        <v>83</v>
      </c>
      <c r="AW603" s="14" t="s">
        <v>30</v>
      </c>
      <c r="AX603" s="14" t="s">
        <v>73</v>
      </c>
      <c r="AY603" s="253" t="s">
        <v>155</v>
      </c>
    </row>
    <row r="604" s="14" customFormat="1">
      <c r="A604" s="14"/>
      <c r="B604" s="243"/>
      <c r="C604" s="244"/>
      <c r="D604" s="234" t="s">
        <v>163</v>
      </c>
      <c r="E604" s="245" t="s">
        <v>1</v>
      </c>
      <c r="F604" s="246" t="s">
        <v>537</v>
      </c>
      <c r="G604" s="244"/>
      <c r="H604" s="247">
        <v>7.056</v>
      </c>
      <c r="I604" s="248"/>
      <c r="J604" s="244"/>
      <c r="K604" s="244"/>
      <c r="L604" s="249"/>
      <c r="M604" s="250"/>
      <c r="N604" s="251"/>
      <c r="O604" s="251"/>
      <c r="P604" s="251"/>
      <c r="Q604" s="251"/>
      <c r="R604" s="251"/>
      <c r="S604" s="251"/>
      <c r="T604" s="252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53" t="s">
        <v>163</v>
      </c>
      <c r="AU604" s="253" t="s">
        <v>83</v>
      </c>
      <c r="AV604" s="14" t="s">
        <v>83</v>
      </c>
      <c r="AW604" s="14" t="s">
        <v>30</v>
      </c>
      <c r="AX604" s="14" t="s">
        <v>73</v>
      </c>
      <c r="AY604" s="253" t="s">
        <v>155</v>
      </c>
    </row>
    <row r="605" s="14" customFormat="1">
      <c r="A605" s="14"/>
      <c r="B605" s="243"/>
      <c r="C605" s="244"/>
      <c r="D605" s="234" t="s">
        <v>163</v>
      </c>
      <c r="E605" s="245" t="s">
        <v>1</v>
      </c>
      <c r="F605" s="246" t="s">
        <v>538</v>
      </c>
      <c r="G605" s="244"/>
      <c r="H605" s="247">
        <v>10.125</v>
      </c>
      <c r="I605" s="248"/>
      <c r="J605" s="244"/>
      <c r="K605" s="244"/>
      <c r="L605" s="249"/>
      <c r="M605" s="250"/>
      <c r="N605" s="251"/>
      <c r="O605" s="251"/>
      <c r="P605" s="251"/>
      <c r="Q605" s="251"/>
      <c r="R605" s="251"/>
      <c r="S605" s="251"/>
      <c r="T605" s="252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53" t="s">
        <v>163</v>
      </c>
      <c r="AU605" s="253" t="s">
        <v>83</v>
      </c>
      <c r="AV605" s="14" t="s">
        <v>83</v>
      </c>
      <c r="AW605" s="14" t="s">
        <v>30</v>
      </c>
      <c r="AX605" s="14" t="s">
        <v>73</v>
      </c>
      <c r="AY605" s="253" t="s">
        <v>155</v>
      </c>
    </row>
    <row r="606" s="14" customFormat="1">
      <c r="A606" s="14"/>
      <c r="B606" s="243"/>
      <c r="C606" s="244"/>
      <c r="D606" s="234" t="s">
        <v>163</v>
      </c>
      <c r="E606" s="245" t="s">
        <v>1</v>
      </c>
      <c r="F606" s="246" t="s">
        <v>539</v>
      </c>
      <c r="G606" s="244"/>
      <c r="H606" s="247">
        <v>1.8</v>
      </c>
      <c r="I606" s="248"/>
      <c r="J606" s="244"/>
      <c r="K606" s="244"/>
      <c r="L606" s="249"/>
      <c r="M606" s="250"/>
      <c r="N606" s="251"/>
      <c r="O606" s="251"/>
      <c r="P606" s="251"/>
      <c r="Q606" s="251"/>
      <c r="R606" s="251"/>
      <c r="S606" s="251"/>
      <c r="T606" s="252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53" t="s">
        <v>163</v>
      </c>
      <c r="AU606" s="253" t="s">
        <v>83</v>
      </c>
      <c r="AV606" s="14" t="s">
        <v>83</v>
      </c>
      <c r="AW606" s="14" t="s">
        <v>30</v>
      </c>
      <c r="AX606" s="14" t="s">
        <v>73</v>
      </c>
      <c r="AY606" s="253" t="s">
        <v>155</v>
      </c>
    </row>
    <row r="607" s="14" customFormat="1">
      <c r="A607" s="14"/>
      <c r="B607" s="243"/>
      <c r="C607" s="244"/>
      <c r="D607" s="234" t="s">
        <v>163</v>
      </c>
      <c r="E607" s="245" t="s">
        <v>1</v>
      </c>
      <c r="F607" s="246" t="s">
        <v>540</v>
      </c>
      <c r="G607" s="244"/>
      <c r="H607" s="247">
        <v>1.44</v>
      </c>
      <c r="I607" s="248"/>
      <c r="J607" s="244"/>
      <c r="K607" s="244"/>
      <c r="L607" s="249"/>
      <c r="M607" s="250"/>
      <c r="N607" s="251"/>
      <c r="O607" s="251"/>
      <c r="P607" s="251"/>
      <c r="Q607" s="251"/>
      <c r="R607" s="251"/>
      <c r="S607" s="251"/>
      <c r="T607" s="252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53" t="s">
        <v>163</v>
      </c>
      <c r="AU607" s="253" t="s">
        <v>83</v>
      </c>
      <c r="AV607" s="14" t="s">
        <v>83</v>
      </c>
      <c r="AW607" s="14" t="s">
        <v>30</v>
      </c>
      <c r="AX607" s="14" t="s">
        <v>73</v>
      </c>
      <c r="AY607" s="253" t="s">
        <v>155</v>
      </c>
    </row>
    <row r="608" s="14" customFormat="1">
      <c r="A608" s="14"/>
      <c r="B608" s="243"/>
      <c r="C608" s="244"/>
      <c r="D608" s="234" t="s">
        <v>163</v>
      </c>
      <c r="E608" s="245" t="s">
        <v>1</v>
      </c>
      <c r="F608" s="246" t="s">
        <v>541</v>
      </c>
      <c r="G608" s="244"/>
      <c r="H608" s="247">
        <v>6.1200000000000001</v>
      </c>
      <c r="I608" s="248"/>
      <c r="J608" s="244"/>
      <c r="K608" s="244"/>
      <c r="L608" s="249"/>
      <c r="M608" s="250"/>
      <c r="N608" s="251"/>
      <c r="O608" s="251"/>
      <c r="P608" s="251"/>
      <c r="Q608" s="251"/>
      <c r="R608" s="251"/>
      <c r="S608" s="251"/>
      <c r="T608" s="252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53" t="s">
        <v>163</v>
      </c>
      <c r="AU608" s="253" t="s">
        <v>83</v>
      </c>
      <c r="AV608" s="14" t="s">
        <v>83</v>
      </c>
      <c r="AW608" s="14" t="s">
        <v>30</v>
      </c>
      <c r="AX608" s="14" t="s">
        <v>73</v>
      </c>
      <c r="AY608" s="253" t="s">
        <v>155</v>
      </c>
    </row>
    <row r="609" s="15" customFormat="1">
      <c r="A609" s="15"/>
      <c r="B609" s="254"/>
      <c r="C609" s="255"/>
      <c r="D609" s="234" t="s">
        <v>163</v>
      </c>
      <c r="E609" s="256" t="s">
        <v>1</v>
      </c>
      <c r="F609" s="257" t="s">
        <v>166</v>
      </c>
      <c r="G609" s="255"/>
      <c r="H609" s="258">
        <v>504.95100000000002</v>
      </c>
      <c r="I609" s="259"/>
      <c r="J609" s="255"/>
      <c r="K609" s="255"/>
      <c r="L609" s="260"/>
      <c r="M609" s="261"/>
      <c r="N609" s="262"/>
      <c r="O609" s="262"/>
      <c r="P609" s="262"/>
      <c r="Q609" s="262"/>
      <c r="R609" s="262"/>
      <c r="S609" s="262"/>
      <c r="T609" s="263"/>
      <c r="U609" s="15"/>
      <c r="V609" s="15"/>
      <c r="W609" s="15"/>
      <c r="X609" s="15"/>
      <c r="Y609" s="15"/>
      <c r="Z609" s="15"/>
      <c r="AA609" s="15"/>
      <c r="AB609" s="15"/>
      <c r="AC609" s="15"/>
      <c r="AD609" s="15"/>
      <c r="AE609" s="15"/>
      <c r="AT609" s="264" t="s">
        <v>163</v>
      </c>
      <c r="AU609" s="264" t="s">
        <v>83</v>
      </c>
      <c r="AV609" s="15" t="s">
        <v>162</v>
      </c>
      <c r="AW609" s="15" t="s">
        <v>30</v>
      </c>
      <c r="AX609" s="15" t="s">
        <v>73</v>
      </c>
      <c r="AY609" s="264" t="s">
        <v>155</v>
      </c>
    </row>
    <row r="610" s="14" customFormat="1">
      <c r="A610" s="14"/>
      <c r="B610" s="243"/>
      <c r="C610" s="244"/>
      <c r="D610" s="234" t="s">
        <v>163</v>
      </c>
      <c r="E610" s="245" t="s">
        <v>1</v>
      </c>
      <c r="F610" s="246" t="s">
        <v>542</v>
      </c>
      <c r="G610" s="244"/>
      <c r="H610" s="247">
        <v>580.69399999999996</v>
      </c>
      <c r="I610" s="248"/>
      <c r="J610" s="244"/>
      <c r="K610" s="244"/>
      <c r="L610" s="249"/>
      <c r="M610" s="250"/>
      <c r="N610" s="251"/>
      <c r="O610" s="251"/>
      <c r="P610" s="251"/>
      <c r="Q610" s="251"/>
      <c r="R610" s="251"/>
      <c r="S610" s="251"/>
      <c r="T610" s="252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53" t="s">
        <v>163</v>
      </c>
      <c r="AU610" s="253" t="s">
        <v>83</v>
      </c>
      <c r="AV610" s="14" t="s">
        <v>83</v>
      </c>
      <c r="AW610" s="14" t="s">
        <v>30</v>
      </c>
      <c r="AX610" s="14" t="s">
        <v>73</v>
      </c>
      <c r="AY610" s="253" t="s">
        <v>155</v>
      </c>
    </row>
    <row r="611" s="15" customFormat="1">
      <c r="A611" s="15"/>
      <c r="B611" s="254"/>
      <c r="C611" s="255"/>
      <c r="D611" s="234" t="s">
        <v>163</v>
      </c>
      <c r="E611" s="256" t="s">
        <v>1</v>
      </c>
      <c r="F611" s="257" t="s">
        <v>166</v>
      </c>
      <c r="G611" s="255"/>
      <c r="H611" s="258">
        <v>580.69399999999996</v>
      </c>
      <c r="I611" s="259"/>
      <c r="J611" s="255"/>
      <c r="K611" s="255"/>
      <c r="L611" s="260"/>
      <c r="M611" s="261"/>
      <c r="N611" s="262"/>
      <c r="O611" s="262"/>
      <c r="P611" s="262"/>
      <c r="Q611" s="262"/>
      <c r="R611" s="262"/>
      <c r="S611" s="262"/>
      <c r="T611" s="263"/>
      <c r="U611" s="15"/>
      <c r="V611" s="15"/>
      <c r="W611" s="15"/>
      <c r="X611" s="15"/>
      <c r="Y611" s="15"/>
      <c r="Z611" s="15"/>
      <c r="AA611" s="15"/>
      <c r="AB611" s="15"/>
      <c r="AC611" s="15"/>
      <c r="AD611" s="15"/>
      <c r="AE611" s="15"/>
      <c r="AT611" s="264" t="s">
        <v>163</v>
      </c>
      <c r="AU611" s="264" t="s">
        <v>83</v>
      </c>
      <c r="AV611" s="15" t="s">
        <v>162</v>
      </c>
      <c r="AW611" s="15" t="s">
        <v>30</v>
      </c>
      <c r="AX611" s="15" t="s">
        <v>81</v>
      </c>
      <c r="AY611" s="264" t="s">
        <v>155</v>
      </c>
    </row>
    <row r="612" s="2" customFormat="1" ht="16.5" customHeight="1">
      <c r="A612" s="39"/>
      <c r="B612" s="40"/>
      <c r="C612" s="219" t="s">
        <v>346</v>
      </c>
      <c r="D612" s="219" t="s">
        <v>157</v>
      </c>
      <c r="E612" s="220" t="s">
        <v>543</v>
      </c>
      <c r="F612" s="221" t="s">
        <v>544</v>
      </c>
      <c r="G612" s="222" t="s">
        <v>160</v>
      </c>
      <c r="H612" s="223">
        <v>2460.4989999999998</v>
      </c>
      <c r="I612" s="224"/>
      <c r="J612" s="225">
        <f>ROUND(I612*H612,2)</f>
        <v>0</v>
      </c>
      <c r="K612" s="221" t="s">
        <v>161</v>
      </c>
      <c r="L612" s="45"/>
      <c r="M612" s="226" t="s">
        <v>1</v>
      </c>
      <c r="N612" s="227" t="s">
        <v>38</v>
      </c>
      <c r="O612" s="92"/>
      <c r="P612" s="228">
        <f>O612*H612</f>
        <v>0</v>
      </c>
      <c r="Q612" s="228">
        <v>0</v>
      </c>
      <c r="R612" s="228">
        <f>Q612*H612</f>
        <v>0</v>
      </c>
      <c r="S612" s="228">
        <v>0</v>
      </c>
      <c r="T612" s="229">
        <f>S612*H612</f>
        <v>0</v>
      </c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R612" s="230" t="s">
        <v>162</v>
      </c>
      <c r="AT612" s="230" t="s">
        <v>157</v>
      </c>
      <c r="AU612" s="230" t="s">
        <v>83</v>
      </c>
      <c r="AY612" s="18" t="s">
        <v>155</v>
      </c>
      <c r="BE612" s="231">
        <f>IF(N612="základní",J612,0)</f>
        <v>0</v>
      </c>
      <c r="BF612" s="231">
        <f>IF(N612="snížená",J612,0)</f>
        <v>0</v>
      </c>
      <c r="BG612" s="231">
        <f>IF(N612="zákl. přenesená",J612,0)</f>
        <v>0</v>
      </c>
      <c r="BH612" s="231">
        <f>IF(N612="sníž. přenesená",J612,0)</f>
        <v>0</v>
      </c>
      <c r="BI612" s="231">
        <f>IF(N612="nulová",J612,0)</f>
        <v>0</v>
      </c>
      <c r="BJ612" s="18" t="s">
        <v>81</v>
      </c>
      <c r="BK612" s="231">
        <f>ROUND(I612*H612,2)</f>
        <v>0</v>
      </c>
      <c r="BL612" s="18" t="s">
        <v>162</v>
      </c>
      <c r="BM612" s="230" t="s">
        <v>545</v>
      </c>
    </row>
    <row r="613" s="13" customFormat="1">
      <c r="A613" s="13"/>
      <c r="B613" s="232"/>
      <c r="C613" s="233"/>
      <c r="D613" s="234" t="s">
        <v>163</v>
      </c>
      <c r="E613" s="235" t="s">
        <v>1</v>
      </c>
      <c r="F613" s="236" t="s">
        <v>546</v>
      </c>
      <c r="G613" s="233"/>
      <c r="H613" s="235" t="s">
        <v>1</v>
      </c>
      <c r="I613" s="237"/>
      <c r="J613" s="233"/>
      <c r="K613" s="233"/>
      <c r="L613" s="238"/>
      <c r="M613" s="239"/>
      <c r="N613" s="240"/>
      <c r="O613" s="240"/>
      <c r="P613" s="240"/>
      <c r="Q613" s="240"/>
      <c r="R613" s="240"/>
      <c r="S613" s="240"/>
      <c r="T613" s="241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2" t="s">
        <v>163</v>
      </c>
      <c r="AU613" s="242" t="s">
        <v>83</v>
      </c>
      <c r="AV613" s="13" t="s">
        <v>81</v>
      </c>
      <c r="AW613" s="13" t="s">
        <v>30</v>
      </c>
      <c r="AX613" s="13" t="s">
        <v>73</v>
      </c>
      <c r="AY613" s="242" t="s">
        <v>155</v>
      </c>
    </row>
    <row r="614" s="14" customFormat="1">
      <c r="A614" s="14"/>
      <c r="B614" s="243"/>
      <c r="C614" s="244"/>
      <c r="D614" s="234" t="s">
        <v>163</v>
      </c>
      <c r="E614" s="245" t="s">
        <v>1</v>
      </c>
      <c r="F614" s="246" t="s">
        <v>268</v>
      </c>
      <c r="G614" s="244"/>
      <c r="H614" s="247">
        <v>2460.4989999999998</v>
      </c>
      <c r="I614" s="248"/>
      <c r="J614" s="244"/>
      <c r="K614" s="244"/>
      <c r="L614" s="249"/>
      <c r="M614" s="250"/>
      <c r="N614" s="251"/>
      <c r="O614" s="251"/>
      <c r="P614" s="251"/>
      <c r="Q614" s="251"/>
      <c r="R614" s="251"/>
      <c r="S614" s="251"/>
      <c r="T614" s="252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53" t="s">
        <v>163</v>
      </c>
      <c r="AU614" s="253" t="s">
        <v>83</v>
      </c>
      <c r="AV614" s="14" t="s">
        <v>83</v>
      </c>
      <c r="AW614" s="14" t="s">
        <v>30</v>
      </c>
      <c r="AX614" s="14" t="s">
        <v>73</v>
      </c>
      <c r="AY614" s="253" t="s">
        <v>155</v>
      </c>
    </row>
    <row r="615" s="15" customFormat="1">
      <c r="A615" s="15"/>
      <c r="B615" s="254"/>
      <c r="C615" s="255"/>
      <c r="D615" s="234" t="s">
        <v>163</v>
      </c>
      <c r="E615" s="256" t="s">
        <v>1</v>
      </c>
      <c r="F615" s="257" t="s">
        <v>166</v>
      </c>
      <c r="G615" s="255"/>
      <c r="H615" s="258">
        <v>2460.4989999999998</v>
      </c>
      <c r="I615" s="259"/>
      <c r="J615" s="255"/>
      <c r="K615" s="255"/>
      <c r="L615" s="260"/>
      <c r="M615" s="261"/>
      <c r="N615" s="262"/>
      <c r="O615" s="262"/>
      <c r="P615" s="262"/>
      <c r="Q615" s="262"/>
      <c r="R615" s="262"/>
      <c r="S615" s="262"/>
      <c r="T615" s="263"/>
      <c r="U615" s="15"/>
      <c r="V615" s="15"/>
      <c r="W615" s="15"/>
      <c r="X615" s="15"/>
      <c r="Y615" s="15"/>
      <c r="Z615" s="15"/>
      <c r="AA615" s="15"/>
      <c r="AB615" s="15"/>
      <c r="AC615" s="15"/>
      <c r="AD615" s="15"/>
      <c r="AE615" s="15"/>
      <c r="AT615" s="264" t="s">
        <v>163</v>
      </c>
      <c r="AU615" s="264" t="s">
        <v>83</v>
      </c>
      <c r="AV615" s="15" t="s">
        <v>162</v>
      </c>
      <c r="AW615" s="15" t="s">
        <v>30</v>
      </c>
      <c r="AX615" s="15" t="s">
        <v>81</v>
      </c>
      <c r="AY615" s="264" t="s">
        <v>155</v>
      </c>
    </row>
    <row r="616" s="2" customFormat="1" ht="24.15" customHeight="1">
      <c r="A616" s="39"/>
      <c r="B616" s="40"/>
      <c r="C616" s="219" t="s">
        <v>547</v>
      </c>
      <c r="D616" s="219" t="s">
        <v>157</v>
      </c>
      <c r="E616" s="220" t="s">
        <v>548</v>
      </c>
      <c r="F616" s="221" t="s">
        <v>549</v>
      </c>
      <c r="G616" s="222" t="s">
        <v>160</v>
      </c>
      <c r="H616" s="223">
        <v>2460.4989999999998</v>
      </c>
      <c r="I616" s="224"/>
      <c r="J616" s="225">
        <f>ROUND(I616*H616,2)</f>
        <v>0</v>
      </c>
      <c r="K616" s="221" t="s">
        <v>161</v>
      </c>
      <c r="L616" s="45"/>
      <c r="M616" s="226" t="s">
        <v>1</v>
      </c>
      <c r="N616" s="227" t="s">
        <v>38</v>
      </c>
      <c r="O616" s="92"/>
      <c r="P616" s="228">
        <f>O616*H616</f>
        <v>0</v>
      </c>
      <c r="Q616" s="228">
        <v>0</v>
      </c>
      <c r="R616" s="228">
        <f>Q616*H616</f>
        <v>0</v>
      </c>
      <c r="S616" s="228">
        <v>0</v>
      </c>
      <c r="T616" s="229">
        <f>S616*H616</f>
        <v>0</v>
      </c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R616" s="230" t="s">
        <v>162</v>
      </c>
      <c r="AT616" s="230" t="s">
        <v>157</v>
      </c>
      <c r="AU616" s="230" t="s">
        <v>83</v>
      </c>
      <c r="AY616" s="18" t="s">
        <v>155</v>
      </c>
      <c r="BE616" s="231">
        <f>IF(N616="základní",J616,0)</f>
        <v>0</v>
      </c>
      <c r="BF616" s="231">
        <f>IF(N616="snížená",J616,0)</f>
        <v>0</v>
      </c>
      <c r="BG616" s="231">
        <f>IF(N616="zákl. přenesená",J616,0)</f>
        <v>0</v>
      </c>
      <c r="BH616" s="231">
        <f>IF(N616="sníž. přenesená",J616,0)</f>
        <v>0</v>
      </c>
      <c r="BI616" s="231">
        <f>IF(N616="nulová",J616,0)</f>
        <v>0</v>
      </c>
      <c r="BJ616" s="18" t="s">
        <v>81</v>
      </c>
      <c r="BK616" s="231">
        <f>ROUND(I616*H616,2)</f>
        <v>0</v>
      </c>
      <c r="BL616" s="18" t="s">
        <v>162</v>
      </c>
      <c r="BM616" s="230" t="s">
        <v>550</v>
      </c>
    </row>
    <row r="617" s="13" customFormat="1">
      <c r="A617" s="13"/>
      <c r="B617" s="232"/>
      <c r="C617" s="233"/>
      <c r="D617" s="234" t="s">
        <v>163</v>
      </c>
      <c r="E617" s="235" t="s">
        <v>1</v>
      </c>
      <c r="F617" s="236" t="s">
        <v>551</v>
      </c>
      <c r="G617" s="233"/>
      <c r="H617" s="235" t="s">
        <v>1</v>
      </c>
      <c r="I617" s="237"/>
      <c r="J617" s="233"/>
      <c r="K617" s="233"/>
      <c r="L617" s="238"/>
      <c r="M617" s="239"/>
      <c r="N617" s="240"/>
      <c r="O617" s="240"/>
      <c r="P617" s="240"/>
      <c r="Q617" s="240"/>
      <c r="R617" s="240"/>
      <c r="S617" s="240"/>
      <c r="T617" s="241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42" t="s">
        <v>163</v>
      </c>
      <c r="AU617" s="242" t="s">
        <v>83</v>
      </c>
      <c r="AV617" s="13" t="s">
        <v>81</v>
      </c>
      <c r="AW617" s="13" t="s">
        <v>30</v>
      </c>
      <c r="AX617" s="13" t="s">
        <v>73</v>
      </c>
      <c r="AY617" s="242" t="s">
        <v>155</v>
      </c>
    </row>
    <row r="618" s="14" customFormat="1">
      <c r="A618" s="14"/>
      <c r="B618" s="243"/>
      <c r="C618" s="244"/>
      <c r="D618" s="234" t="s">
        <v>163</v>
      </c>
      <c r="E618" s="245" t="s">
        <v>1</v>
      </c>
      <c r="F618" s="246" t="s">
        <v>268</v>
      </c>
      <c r="G618" s="244"/>
      <c r="H618" s="247">
        <v>2460.4989999999998</v>
      </c>
      <c r="I618" s="248"/>
      <c r="J618" s="244"/>
      <c r="K618" s="244"/>
      <c r="L618" s="249"/>
      <c r="M618" s="250"/>
      <c r="N618" s="251"/>
      <c r="O618" s="251"/>
      <c r="P618" s="251"/>
      <c r="Q618" s="251"/>
      <c r="R618" s="251"/>
      <c r="S618" s="251"/>
      <c r="T618" s="252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53" t="s">
        <v>163</v>
      </c>
      <c r="AU618" s="253" t="s">
        <v>83</v>
      </c>
      <c r="AV618" s="14" t="s">
        <v>83</v>
      </c>
      <c r="AW618" s="14" t="s">
        <v>30</v>
      </c>
      <c r="AX618" s="14" t="s">
        <v>73</v>
      </c>
      <c r="AY618" s="253" t="s">
        <v>155</v>
      </c>
    </row>
    <row r="619" s="15" customFormat="1">
      <c r="A619" s="15"/>
      <c r="B619" s="254"/>
      <c r="C619" s="255"/>
      <c r="D619" s="234" t="s">
        <v>163</v>
      </c>
      <c r="E619" s="256" t="s">
        <v>1</v>
      </c>
      <c r="F619" s="257" t="s">
        <v>166</v>
      </c>
      <c r="G619" s="255"/>
      <c r="H619" s="258">
        <v>2460.4989999999998</v>
      </c>
      <c r="I619" s="259"/>
      <c r="J619" s="255"/>
      <c r="K619" s="255"/>
      <c r="L619" s="260"/>
      <c r="M619" s="261"/>
      <c r="N619" s="262"/>
      <c r="O619" s="262"/>
      <c r="P619" s="262"/>
      <c r="Q619" s="262"/>
      <c r="R619" s="262"/>
      <c r="S619" s="262"/>
      <c r="T619" s="263"/>
      <c r="U619" s="15"/>
      <c r="V619" s="15"/>
      <c r="W619" s="15"/>
      <c r="X619" s="15"/>
      <c r="Y619" s="15"/>
      <c r="Z619" s="15"/>
      <c r="AA619" s="15"/>
      <c r="AB619" s="15"/>
      <c r="AC619" s="15"/>
      <c r="AD619" s="15"/>
      <c r="AE619" s="15"/>
      <c r="AT619" s="264" t="s">
        <v>163</v>
      </c>
      <c r="AU619" s="264" t="s">
        <v>83</v>
      </c>
      <c r="AV619" s="15" t="s">
        <v>162</v>
      </c>
      <c r="AW619" s="15" t="s">
        <v>30</v>
      </c>
      <c r="AX619" s="15" t="s">
        <v>81</v>
      </c>
      <c r="AY619" s="264" t="s">
        <v>155</v>
      </c>
    </row>
    <row r="620" s="2" customFormat="1" ht="24.15" customHeight="1">
      <c r="A620" s="39"/>
      <c r="B620" s="40"/>
      <c r="C620" s="219" t="s">
        <v>355</v>
      </c>
      <c r="D620" s="219" t="s">
        <v>157</v>
      </c>
      <c r="E620" s="220" t="s">
        <v>552</v>
      </c>
      <c r="F620" s="221" t="s">
        <v>553</v>
      </c>
      <c r="G620" s="222" t="s">
        <v>160</v>
      </c>
      <c r="H620" s="223">
        <v>4.5599999999999996</v>
      </c>
      <c r="I620" s="224"/>
      <c r="J620" s="225">
        <f>ROUND(I620*H620,2)</f>
        <v>0</v>
      </c>
      <c r="K620" s="221" t="s">
        <v>161</v>
      </c>
      <c r="L620" s="45"/>
      <c r="M620" s="226" t="s">
        <v>1</v>
      </c>
      <c r="N620" s="227" t="s">
        <v>38</v>
      </c>
      <c r="O620" s="92"/>
      <c r="P620" s="228">
        <f>O620*H620</f>
        <v>0</v>
      </c>
      <c r="Q620" s="228">
        <v>0.105</v>
      </c>
      <c r="R620" s="228">
        <f>Q620*H620</f>
        <v>0.47879999999999995</v>
      </c>
      <c r="S620" s="228">
        <v>0</v>
      </c>
      <c r="T620" s="229">
        <f>S620*H620</f>
        <v>0</v>
      </c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R620" s="230" t="s">
        <v>162</v>
      </c>
      <c r="AT620" s="230" t="s">
        <v>157</v>
      </c>
      <c r="AU620" s="230" t="s">
        <v>83</v>
      </c>
      <c r="AY620" s="18" t="s">
        <v>155</v>
      </c>
      <c r="BE620" s="231">
        <f>IF(N620="základní",J620,0)</f>
        <v>0</v>
      </c>
      <c r="BF620" s="231">
        <f>IF(N620="snížená",J620,0)</f>
        <v>0</v>
      </c>
      <c r="BG620" s="231">
        <f>IF(N620="zákl. přenesená",J620,0)</f>
        <v>0</v>
      </c>
      <c r="BH620" s="231">
        <f>IF(N620="sníž. přenesená",J620,0)</f>
        <v>0</v>
      </c>
      <c r="BI620" s="231">
        <f>IF(N620="nulová",J620,0)</f>
        <v>0</v>
      </c>
      <c r="BJ620" s="18" t="s">
        <v>81</v>
      </c>
      <c r="BK620" s="231">
        <f>ROUND(I620*H620,2)</f>
        <v>0</v>
      </c>
      <c r="BL620" s="18" t="s">
        <v>162</v>
      </c>
      <c r="BM620" s="230" t="s">
        <v>554</v>
      </c>
    </row>
    <row r="621" s="13" customFormat="1">
      <c r="A621" s="13"/>
      <c r="B621" s="232"/>
      <c r="C621" s="233"/>
      <c r="D621" s="234" t="s">
        <v>163</v>
      </c>
      <c r="E621" s="235" t="s">
        <v>1</v>
      </c>
      <c r="F621" s="236" t="s">
        <v>555</v>
      </c>
      <c r="G621" s="233"/>
      <c r="H621" s="235" t="s">
        <v>1</v>
      </c>
      <c r="I621" s="237"/>
      <c r="J621" s="233"/>
      <c r="K621" s="233"/>
      <c r="L621" s="238"/>
      <c r="M621" s="239"/>
      <c r="N621" s="240"/>
      <c r="O621" s="240"/>
      <c r="P621" s="240"/>
      <c r="Q621" s="240"/>
      <c r="R621" s="240"/>
      <c r="S621" s="240"/>
      <c r="T621" s="241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42" t="s">
        <v>163</v>
      </c>
      <c r="AU621" s="242" t="s">
        <v>83</v>
      </c>
      <c r="AV621" s="13" t="s">
        <v>81</v>
      </c>
      <c r="AW621" s="13" t="s">
        <v>30</v>
      </c>
      <c r="AX621" s="13" t="s">
        <v>73</v>
      </c>
      <c r="AY621" s="242" t="s">
        <v>155</v>
      </c>
    </row>
    <row r="622" s="14" customFormat="1">
      <c r="A622" s="14"/>
      <c r="B622" s="243"/>
      <c r="C622" s="244"/>
      <c r="D622" s="234" t="s">
        <v>163</v>
      </c>
      <c r="E622" s="245" t="s">
        <v>1</v>
      </c>
      <c r="F622" s="246" t="s">
        <v>232</v>
      </c>
      <c r="G622" s="244"/>
      <c r="H622" s="247">
        <v>4.5599999999999996</v>
      </c>
      <c r="I622" s="248"/>
      <c r="J622" s="244"/>
      <c r="K622" s="244"/>
      <c r="L622" s="249"/>
      <c r="M622" s="250"/>
      <c r="N622" s="251"/>
      <c r="O622" s="251"/>
      <c r="P622" s="251"/>
      <c r="Q622" s="251"/>
      <c r="R622" s="251"/>
      <c r="S622" s="251"/>
      <c r="T622" s="252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53" t="s">
        <v>163</v>
      </c>
      <c r="AU622" s="253" t="s">
        <v>83</v>
      </c>
      <c r="AV622" s="14" t="s">
        <v>83</v>
      </c>
      <c r="AW622" s="14" t="s">
        <v>30</v>
      </c>
      <c r="AX622" s="14" t="s">
        <v>73</v>
      </c>
      <c r="AY622" s="253" t="s">
        <v>155</v>
      </c>
    </row>
    <row r="623" s="15" customFormat="1">
      <c r="A623" s="15"/>
      <c r="B623" s="254"/>
      <c r="C623" s="255"/>
      <c r="D623" s="234" t="s">
        <v>163</v>
      </c>
      <c r="E623" s="256" t="s">
        <v>1</v>
      </c>
      <c r="F623" s="257" t="s">
        <v>166</v>
      </c>
      <c r="G623" s="255"/>
      <c r="H623" s="258">
        <v>4.5599999999999996</v>
      </c>
      <c r="I623" s="259"/>
      <c r="J623" s="255"/>
      <c r="K623" s="255"/>
      <c r="L623" s="260"/>
      <c r="M623" s="261"/>
      <c r="N623" s="262"/>
      <c r="O623" s="262"/>
      <c r="P623" s="262"/>
      <c r="Q623" s="262"/>
      <c r="R623" s="262"/>
      <c r="S623" s="262"/>
      <c r="T623" s="263"/>
      <c r="U623" s="15"/>
      <c r="V623" s="15"/>
      <c r="W623" s="15"/>
      <c r="X623" s="15"/>
      <c r="Y623" s="15"/>
      <c r="Z623" s="15"/>
      <c r="AA623" s="15"/>
      <c r="AB623" s="15"/>
      <c r="AC623" s="15"/>
      <c r="AD623" s="15"/>
      <c r="AE623" s="15"/>
      <c r="AT623" s="264" t="s">
        <v>163</v>
      </c>
      <c r="AU623" s="264" t="s">
        <v>83</v>
      </c>
      <c r="AV623" s="15" t="s">
        <v>162</v>
      </c>
      <c r="AW623" s="15" t="s">
        <v>30</v>
      </c>
      <c r="AX623" s="15" t="s">
        <v>81</v>
      </c>
      <c r="AY623" s="264" t="s">
        <v>155</v>
      </c>
    </row>
    <row r="624" s="2" customFormat="1" ht="21.75" customHeight="1">
      <c r="A624" s="39"/>
      <c r="B624" s="40"/>
      <c r="C624" s="219" t="s">
        <v>556</v>
      </c>
      <c r="D624" s="219" t="s">
        <v>157</v>
      </c>
      <c r="E624" s="220" t="s">
        <v>557</v>
      </c>
      <c r="F624" s="221" t="s">
        <v>558</v>
      </c>
      <c r="G624" s="222" t="s">
        <v>160</v>
      </c>
      <c r="H624" s="223">
        <v>49.600000000000001</v>
      </c>
      <c r="I624" s="224"/>
      <c r="J624" s="225">
        <f>ROUND(I624*H624,2)</f>
        <v>0</v>
      </c>
      <c r="K624" s="221" t="s">
        <v>161</v>
      </c>
      <c r="L624" s="45"/>
      <c r="M624" s="226" t="s">
        <v>1</v>
      </c>
      <c r="N624" s="227" t="s">
        <v>38</v>
      </c>
      <c r="O624" s="92"/>
      <c r="P624" s="228">
        <f>O624*H624</f>
        <v>0</v>
      </c>
      <c r="Q624" s="228">
        <v>0.1837</v>
      </c>
      <c r="R624" s="228">
        <f>Q624*H624</f>
        <v>9.1115200000000005</v>
      </c>
      <c r="S624" s="228">
        <v>0</v>
      </c>
      <c r="T624" s="229">
        <f>S624*H624</f>
        <v>0</v>
      </c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R624" s="230" t="s">
        <v>162</v>
      </c>
      <c r="AT624" s="230" t="s">
        <v>157</v>
      </c>
      <c r="AU624" s="230" t="s">
        <v>83</v>
      </c>
      <c r="AY624" s="18" t="s">
        <v>155</v>
      </c>
      <c r="BE624" s="231">
        <f>IF(N624="základní",J624,0)</f>
        <v>0</v>
      </c>
      <c r="BF624" s="231">
        <f>IF(N624="snížená",J624,0)</f>
        <v>0</v>
      </c>
      <c r="BG624" s="231">
        <f>IF(N624="zákl. přenesená",J624,0)</f>
        <v>0</v>
      </c>
      <c r="BH624" s="231">
        <f>IF(N624="sníž. přenesená",J624,0)</f>
        <v>0</v>
      </c>
      <c r="BI624" s="231">
        <f>IF(N624="nulová",J624,0)</f>
        <v>0</v>
      </c>
      <c r="BJ624" s="18" t="s">
        <v>81</v>
      </c>
      <c r="BK624" s="231">
        <f>ROUND(I624*H624,2)</f>
        <v>0</v>
      </c>
      <c r="BL624" s="18" t="s">
        <v>162</v>
      </c>
      <c r="BM624" s="230" t="s">
        <v>559</v>
      </c>
    </row>
    <row r="625" s="13" customFormat="1">
      <c r="A625" s="13"/>
      <c r="B625" s="232"/>
      <c r="C625" s="233"/>
      <c r="D625" s="234" t="s">
        <v>163</v>
      </c>
      <c r="E625" s="235" t="s">
        <v>1</v>
      </c>
      <c r="F625" s="236" t="s">
        <v>164</v>
      </c>
      <c r="G625" s="233"/>
      <c r="H625" s="235" t="s">
        <v>1</v>
      </c>
      <c r="I625" s="237"/>
      <c r="J625" s="233"/>
      <c r="K625" s="233"/>
      <c r="L625" s="238"/>
      <c r="M625" s="239"/>
      <c r="N625" s="240"/>
      <c r="O625" s="240"/>
      <c r="P625" s="240"/>
      <c r="Q625" s="240"/>
      <c r="R625" s="240"/>
      <c r="S625" s="240"/>
      <c r="T625" s="241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42" t="s">
        <v>163</v>
      </c>
      <c r="AU625" s="242" t="s">
        <v>83</v>
      </c>
      <c r="AV625" s="13" t="s">
        <v>81</v>
      </c>
      <c r="AW625" s="13" t="s">
        <v>30</v>
      </c>
      <c r="AX625" s="13" t="s">
        <v>73</v>
      </c>
      <c r="AY625" s="242" t="s">
        <v>155</v>
      </c>
    </row>
    <row r="626" s="14" customFormat="1">
      <c r="A626" s="14"/>
      <c r="B626" s="243"/>
      <c r="C626" s="244"/>
      <c r="D626" s="234" t="s">
        <v>163</v>
      </c>
      <c r="E626" s="245" t="s">
        <v>1</v>
      </c>
      <c r="F626" s="246" t="s">
        <v>165</v>
      </c>
      <c r="G626" s="244"/>
      <c r="H626" s="247">
        <v>49.600000000000001</v>
      </c>
      <c r="I626" s="248"/>
      <c r="J626" s="244"/>
      <c r="K626" s="244"/>
      <c r="L626" s="249"/>
      <c r="M626" s="250"/>
      <c r="N626" s="251"/>
      <c r="O626" s="251"/>
      <c r="P626" s="251"/>
      <c r="Q626" s="251"/>
      <c r="R626" s="251"/>
      <c r="S626" s="251"/>
      <c r="T626" s="252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53" t="s">
        <v>163</v>
      </c>
      <c r="AU626" s="253" t="s">
        <v>83</v>
      </c>
      <c r="AV626" s="14" t="s">
        <v>83</v>
      </c>
      <c r="AW626" s="14" t="s">
        <v>30</v>
      </c>
      <c r="AX626" s="14" t="s">
        <v>73</v>
      </c>
      <c r="AY626" s="253" t="s">
        <v>155</v>
      </c>
    </row>
    <row r="627" s="15" customFormat="1">
      <c r="A627" s="15"/>
      <c r="B627" s="254"/>
      <c r="C627" s="255"/>
      <c r="D627" s="234" t="s">
        <v>163</v>
      </c>
      <c r="E627" s="256" t="s">
        <v>1</v>
      </c>
      <c r="F627" s="257" t="s">
        <v>166</v>
      </c>
      <c r="G627" s="255"/>
      <c r="H627" s="258">
        <v>49.600000000000001</v>
      </c>
      <c r="I627" s="259"/>
      <c r="J627" s="255"/>
      <c r="K627" s="255"/>
      <c r="L627" s="260"/>
      <c r="M627" s="261"/>
      <c r="N627" s="262"/>
      <c r="O627" s="262"/>
      <c r="P627" s="262"/>
      <c r="Q627" s="262"/>
      <c r="R627" s="262"/>
      <c r="S627" s="262"/>
      <c r="T627" s="263"/>
      <c r="U627" s="15"/>
      <c r="V627" s="15"/>
      <c r="W627" s="15"/>
      <c r="X627" s="15"/>
      <c r="Y627" s="15"/>
      <c r="Z627" s="15"/>
      <c r="AA627" s="15"/>
      <c r="AB627" s="15"/>
      <c r="AC627" s="15"/>
      <c r="AD627" s="15"/>
      <c r="AE627" s="15"/>
      <c r="AT627" s="264" t="s">
        <v>163</v>
      </c>
      <c r="AU627" s="264" t="s">
        <v>83</v>
      </c>
      <c r="AV627" s="15" t="s">
        <v>162</v>
      </c>
      <c r="AW627" s="15" t="s">
        <v>30</v>
      </c>
      <c r="AX627" s="15" t="s">
        <v>81</v>
      </c>
      <c r="AY627" s="264" t="s">
        <v>155</v>
      </c>
    </row>
    <row r="628" s="2" customFormat="1" ht="24.15" customHeight="1">
      <c r="A628" s="39"/>
      <c r="B628" s="40"/>
      <c r="C628" s="219" t="s">
        <v>375</v>
      </c>
      <c r="D628" s="219" t="s">
        <v>157</v>
      </c>
      <c r="E628" s="220" t="s">
        <v>560</v>
      </c>
      <c r="F628" s="221" t="s">
        <v>561</v>
      </c>
      <c r="G628" s="222" t="s">
        <v>562</v>
      </c>
      <c r="H628" s="223">
        <v>1</v>
      </c>
      <c r="I628" s="224"/>
      <c r="J628" s="225">
        <f>ROUND(I628*H628,2)</f>
        <v>0</v>
      </c>
      <c r="K628" s="221" t="s">
        <v>185</v>
      </c>
      <c r="L628" s="45"/>
      <c r="M628" s="226" t="s">
        <v>1</v>
      </c>
      <c r="N628" s="227" t="s">
        <v>38</v>
      </c>
      <c r="O628" s="92"/>
      <c r="P628" s="228">
        <f>O628*H628</f>
        <v>0</v>
      </c>
      <c r="Q628" s="228">
        <v>0</v>
      </c>
      <c r="R628" s="228">
        <f>Q628*H628</f>
        <v>0</v>
      </c>
      <c r="S628" s="228">
        <v>0</v>
      </c>
      <c r="T628" s="229">
        <f>S628*H628</f>
        <v>0</v>
      </c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R628" s="230" t="s">
        <v>162</v>
      </c>
      <c r="AT628" s="230" t="s">
        <v>157</v>
      </c>
      <c r="AU628" s="230" t="s">
        <v>83</v>
      </c>
      <c r="AY628" s="18" t="s">
        <v>155</v>
      </c>
      <c r="BE628" s="231">
        <f>IF(N628="základní",J628,0)</f>
        <v>0</v>
      </c>
      <c r="BF628" s="231">
        <f>IF(N628="snížená",J628,0)</f>
        <v>0</v>
      </c>
      <c r="BG628" s="231">
        <f>IF(N628="zákl. přenesená",J628,0)</f>
        <v>0</v>
      </c>
      <c r="BH628" s="231">
        <f>IF(N628="sníž. přenesená",J628,0)</f>
        <v>0</v>
      </c>
      <c r="BI628" s="231">
        <f>IF(N628="nulová",J628,0)</f>
        <v>0</v>
      </c>
      <c r="BJ628" s="18" t="s">
        <v>81</v>
      </c>
      <c r="BK628" s="231">
        <f>ROUND(I628*H628,2)</f>
        <v>0</v>
      </c>
      <c r="BL628" s="18" t="s">
        <v>162</v>
      </c>
      <c r="BM628" s="230" t="s">
        <v>563</v>
      </c>
    </row>
    <row r="629" s="2" customFormat="1">
      <c r="A629" s="39"/>
      <c r="B629" s="40"/>
      <c r="C629" s="41"/>
      <c r="D629" s="234" t="s">
        <v>272</v>
      </c>
      <c r="E629" s="41"/>
      <c r="F629" s="275" t="s">
        <v>564</v>
      </c>
      <c r="G629" s="41"/>
      <c r="H629" s="41"/>
      <c r="I629" s="276"/>
      <c r="J629" s="41"/>
      <c r="K629" s="41"/>
      <c r="L629" s="45"/>
      <c r="M629" s="277"/>
      <c r="N629" s="278"/>
      <c r="O629" s="92"/>
      <c r="P629" s="92"/>
      <c r="Q629" s="92"/>
      <c r="R629" s="92"/>
      <c r="S629" s="92"/>
      <c r="T629" s="93"/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T629" s="18" t="s">
        <v>272</v>
      </c>
      <c r="AU629" s="18" t="s">
        <v>83</v>
      </c>
    </row>
    <row r="630" s="13" customFormat="1">
      <c r="A630" s="13"/>
      <c r="B630" s="232"/>
      <c r="C630" s="233"/>
      <c r="D630" s="234" t="s">
        <v>163</v>
      </c>
      <c r="E630" s="235" t="s">
        <v>1</v>
      </c>
      <c r="F630" s="236" t="s">
        <v>565</v>
      </c>
      <c r="G630" s="233"/>
      <c r="H630" s="235" t="s">
        <v>1</v>
      </c>
      <c r="I630" s="237"/>
      <c r="J630" s="233"/>
      <c r="K630" s="233"/>
      <c r="L630" s="238"/>
      <c r="M630" s="239"/>
      <c r="N630" s="240"/>
      <c r="O630" s="240"/>
      <c r="P630" s="240"/>
      <c r="Q630" s="240"/>
      <c r="R630" s="240"/>
      <c r="S630" s="240"/>
      <c r="T630" s="241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42" t="s">
        <v>163</v>
      </c>
      <c r="AU630" s="242" t="s">
        <v>83</v>
      </c>
      <c r="AV630" s="13" t="s">
        <v>81</v>
      </c>
      <c r="AW630" s="13" t="s">
        <v>30</v>
      </c>
      <c r="AX630" s="13" t="s">
        <v>73</v>
      </c>
      <c r="AY630" s="242" t="s">
        <v>155</v>
      </c>
    </row>
    <row r="631" s="14" customFormat="1">
      <c r="A631" s="14"/>
      <c r="B631" s="243"/>
      <c r="C631" s="244"/>
      <c r="D631" s="234" t="s">
        <v>163</v>
      </c>
      <c r="E631" s="245" t="s">
        <v>1</v>
      </c>
      <c r="F631" s="246" t="s">
        <v>81</v>
      </c>
      <c r="G631" s="244"/>
      <c r="H631" s="247">
        <v>1</v>
      </c>
      <c r="I631" s="248"/>
      <c r="J631" s="244"/>
      <c r="K631" s="244"/>
      <c r="L631" s="249"/>
      <c r="M631" s="250"/>
      <c r="N631" s="251"/>
      <c r="O631" s="251"/>
      <c r="P631" s="251"/>
      <c r="Q631" s="251"/>
      <c r="R631" s="251"/>
      <c r="S631" s="251"/>
      <c r="T631" s="252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53" t="s">
        <v>163</v>
      </c>
      <c r="AU631" s="253" t="s">
        <v>83</v>
      </c>
      <c r="AV631" s="14" t="s">
        <v>83</v>
      </c>
      <c r="AW631" s="14" t="s">
        <v>30</v>
      </c>
      <c r="AX631" s="14" t="s">
        <v>73</v>
      </c>
      <c r="AY631" s="253" t="s">
        <v>155</v>
      </c>
    </row>
    <row r="632" s="15" customFormat="1">
      <c r="A632" s="15"/>
      <c r="B632" s="254"/>
      <c r="C632" s="255"/>
      <c r="D632" s="234" t="s">
        <v>163</v>
      </c>
      <c r="E632" s="256" t="s">
        <v>1</v>
      </c>
      <c r="F632" s="257" t="s">
        <v>166</v>
      </c>
      <c r="G632" s="255"/>
      <c r="H632" s="258">
        <v>1</v>
      </c>
      <c r="I632" s="259"/>
      <c r="J632" s="255"/>
      <c r="K632" s="255"/>
      <c r="L632" s="260"/>
      <c r="M632" s="261"/>
      <c r="N632" s="262"/>
      <c r="O632" s="262"/>
      <c r="P632" s="262"/>
      <c r="Q632" s="262"/>
      <c r="R632" s="262"/>
      <c r="S632" s="262"/>
      <c r="T632" s="263"/>
      <c r="U632" s="15"/>
      <c r="V632" s="15"/>
      <c r="W632" s="15"/>
      <c r="X632" s="15"/>
      <c r="Y632" s="15"/>
      <c r="Z632" s="15"/>
      <c r="AA632" s="15"/>
      <c r="AB632" s="15"/>
      <c r="AC632" s="15"/>
      <c r="AD632" s="15"/>
      <c r="AE632" s="15"/>
      <c r="AT632" s="264" t="s">
        <v>163</v>
      </c>
      <c r="AU632" s="264" t="s">
        <v>83</v>
      </c>
      <c r="AV632" s="15" t="s">
        <v>162</v>
      </c>
      <c r="AW632" s="15" t="s">
        <v>30</v>
      </c>
      <c r="AX632" s="15" t="s">
        <v>81</v>
      </c>
      <c r="AY632" s="264" t="s">
        <v>155</v>
      </c>
    </row>
    <row r="633" s="2" customFormat="1" ht="24.15" customHeight="1">
      <c r="A633" s="39"/>
      <c r="B633" s="40"/>
      <c r="C633" s="219" t="s">
        <v>566</v>
      </c>
      <c r="D633" s="219" t="s">
        <v>157</v>
      </c>
      <c r="E633" s="220" t="s">
        <v>567</v>
      </c>
      <c r="F633" s="221" t="s">
        <v>568</v>
      </c>
      <c r="G633" s="222" t="s">
        <v>184</v>
      </c>
      <c r="H633" s="223">
        <v>5</v>
      </c>
      <c r="I633" s="224"/>
      <c r="J633" s="225">
        <f>ROUND(I633*H633,2)</f>
        <v>0</v>
      </c>
      <c r="K633" s="221" t="s">
        <v>185</v>
      </c>
      <c r="L633" s="45"/>
      <c r="M633" s="226" t="s">
        <v>1</v>
      </c>
      <c r="N633" s="227" t="s">
        <v>38</v>
      </c>
      <c r="O633" s="92"/>
      <c r="P633" s="228">
        <f>O633*H633</f>
        <v>0</v>
      </c>
      <c r="Q633" s="228">
        <v>0</v>
      </c>
      <c r="R633" s="228">
        <f>Q633*H633</f>
        <v>0</v>
      </c>
      <c r="S633" s="228">
        <v>0</v>
      </c>
      <c r="T633" s="229">
        <f>S633*H633</f>
        <v>0</v>
      </c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R633" s="230" t="s">
        <v>162</v>
      </c>
      <c r="AT633" s="230" t="s">
        <v>157</v>
      </c>
      <c r="AU633" s="230" t="s">
        <v>83</v>
      </c>
      <c r="AY633" s="18" t="s">
        <v>155</v>
      </c>
      <c r="BE633" s="231">
        <f>IF(N633="základní",J633,0)</f>
        <v>0</v>
      </c>
      <c r="BF633" s="231">
        <f>IF(N633="snížená",J633,0)</f>
        <v>0</v>
      </c>
      <c r="BG633" s="231">
        <f>IF(N633="zákl. přenesená",J633,0)</f>
        <v>0</v>
      </c>
      <c r="BH633" s="231">
        <f>IF(N633="sníž. přenesená",J633,0)</f>
        <v>0</v>
      </c>
      <c r="BI633" s="231">
        <f>IF(N633="nulová",J633,0)</f>
        <v>0</v>
      </c>
      <c r="BJ633" s="18" t="s">
        <v>81</v>
      </c>
      <c r="BK633" s="231">
        <f>ROUND(I633*H633,2)</f>
        <v>0</v>
      </c>
      <c r="BL633" s="18" t="s">
        <v>162</v>
      </c>
      <c r="BM633" s="230" t="s">
        <v>569</v>
      </c>
    </row>
    <row r="634" s="2" customFormat="1">
      <c r="A634" s="39"/>
      <c r="B634" s="40"/>
      <c r="C634" s="41"/>
      <c r="D634" s="234" t="s">
        <v>272</v>
      </c>
      <c r="E634" s="41"/>
      <c r="F634" s="275" t="s">
        <v>564</v>
      </c>
      <c r="G634" s="41"/>
      <c r="H634" s="41"/>
      <c r="I634" s="276"/>
      <c r="J634" s="41"/>
      <c r="K634" s="41"/>
      <c r="L634" s="45"/>
      <c r="M634" s="277"/>
      <c r="N634" s="278"/>
      <c r="O634" s="92"/>
      <c r="P634" s="92"/>
      <c r="Q634" s="92"/>
      <c r="R634" s="92"/>
      <c r="S634" s="92"/>
      <c r="T634" s="93"/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T634" s="18" t="s">
        <v>272</v>
      </c>
      <c r="AU634" s="18" t="s">
        <v>83</v>
      </c>
    </row>
    <row r="635" s="13" customFormat="1">
      <c r="A635" s="13"/>
      <c r="B635" s="232"/>
      <c r="C635" s="233"/>
      <c r="D635" s="234" t="s">
        <v>163</v>
      </c>
      <c r="E635" s="235" t="s">
        <v>1</v>
      </c>
      <c r="F635" s="236" t="s">
        <v>565</v>
      </c>
      <c r="G635" s="233"/>
      <c r="H635" s="235" t="s">
        <v>1</v>
      </c>
      <c r="I635" s="237"/>
      <c r="J635" s="233"/>
      <c r="K635" s="233"/>
      <c r="L635" s="238"/>
      <c r="M635" s="239"/>
      <c r="N635" s="240"/>
      <c r="O635" s="240"/>
      <c r="P635" s="240"/>
      <c r="Q635" s="240"/>
      <c r="R635" s="240"/>
      <c r="S635" s="240"/>
      <c r="T635" s="241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42" t="s">
        <v>163</v>
      </c>
      <c r="AU635" s="242" t="s">
        <v>83</v>
      </c>
      <c r="AV635" s="13" t="s">
        <v>81</v>
      </c>
      <c r="AW635" s="13" t="s">
        <v>30</v>
      </c>
      <c r="AX635" s="13" t="s">
        <v>73</v>
      </c>
      <c r="AY635" s="242" t="s">
        <v>155</v>
      </c>
    </row>
    <row r="636" s="14" customFormat="1">
      <c r="A636" s="14"/>
      <c r="B636" s="243"/>
      <c r="C636" s="244"/>
      <c r="D636" s="234" t="s">
        <v>163</v>
      </c>
      <c r="E636" s="245" t="s">
        <v>1</v>
      </c>
      <c r="F636" s="246" t="s">
        <v>177</v>
      </c>
      <c r="G636" s="244"/>
      <c r="H636" s="247">
        <v>5</v>
      </c>
      <c r="I636" s="248"/>
      <c r="J636" s="244"/>
      <c r="K636" s="244"/>
      <c r="L636" s="249"/>
      <c r="M636" s="250"/>
      <c r="N636" s="251"/>
      <c r="O636" s="251"/>
      <c r="P636" s="251"/>
      <c r="Q636" s="251"/>
      <c r="R636" s="251"/>
      <c r="S636" s="251"/>
      <c r="T636" s="252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53" t="s">
        <v>163</v>
      </c>
      <c r="AU636" s="253" t="s">
        <v>83</v>
      </c>
      <c r="AV636" s="14" t="s">
        <v>83</v>
      </c>
      <c r="AW636" s="14" t="s">
        <v>30</v>
      </c>
      <c r="AX636" s="14" t="s">
        <v>73</v>
      </c>
      <c r="AY636" s="253" t="s">
        <v>155</v>
      </c>
    </row>
    <row r="637" s="15" customFormat="1">
      <c r="A637" s="15"/>
      <c r="B637" s="254"/>
      <c r="C637" s="255"/>
      <c r="D637" s="234" t="s">
        <v>163</v>
      </c>
      <c r="E637" s="256" t="s">
        <v>1</v>
      </c>
      <c r="F637" s="257" t="s">
        <v>166</v>
      </c>
      <c r="G637" s="255"/>
      <c r="H637" s="258">
        <v>5</v>
      </c>
      <c r="I637" s="259"/>
      <c r="J637" s="255"/>
      <c r="K637" s="255"/>
      <c r="L637" s="260"/>
      <c r="M637" s="261"/>
      <c r="N637" s="262"/>
      <c r="O637" s="262"/>
      <c r="P637" s="262"/>
      <c r="Q637" s="262"/>
      <c r="R637" s="262"/>
      <c r="S637" s="262"/>
      <c r="T637" s="263"/>
      <c r="U637" s="15"/>
      <c r="V637" s="15"/>
      <c r="W637" s="15"/>
      <c r="X637" s="15"/>
      <c r="Y637" s="15"/>
      <c r="Z637" s="15"/>
      <c r="AA637" s="15"/>
      <c r="AB637" s="15"/>
      <c r="AC637" s="15"/>
      <c r="AD637" s="15"/>
      <c r="AE637" s="15"/>
      <c r="AT637" s="264" t="s">
        <v>163</v>
      </c>
      <c r="AU637" s="264" t="s">
        <v>83</v>
      </c>
      <c r="AV637" s="15" t="s">
        <v>162</v>
      </c>
      <c r="AW637" s="15" t="s">
        <v>30</v>
      </c>
      <c r="AX637" s="15" t="s">
        <v>81</v>
      </c>
      <c r="AY637" s="264" t="s">
        <v>155</v>
      </c>
    </row>
    <row r="638" s="2" customFormat="1" ht="24.15" customHeight="1">
      <c r="A638" s="39"/>
      <c r="B638" s="40"/>
      <c r="C638" s="219" t="s">
        <v>377</v>
      </c>
      <c r="D638" s="219" t="s">
        <v>157</v>
      </c>
      <c r="E638" s="220" t="s">
        <v>570</v>
      </c>
      <c r="F638" s="221" t="s">
        <v>571</v>
      </c>
      <c r="G638" s="222" t="s">
        <v>184</v>
      </c>
      <c r="H638" s="223">
        <v>3</v>
      </c>
      <c r="I638" s="224"/>
      <c r="J638" s="225">
        <f>ROUND(I638*H638,2)</f>
        <v>0</v>
      </c>
      <c r="K638" s="221" t="s">
        <v>161</v>
      </c>
      <c r="L638" s="45"/>
      <c r="M638" s="226" t="s">
        <v>1</v>
      </c>
      <c r="N638" s="227" t="s">
        <v>38</v>
      </c>
      <c r="O638" s="92"/>
      <c r="P638" s="228">
        <f>O638*H638</f>
        <v>0</v>
      </c>
      <c r="Q638" s="228">
        <v>0.00048000000000000001</v>
      </c>
      <c r="R638" s="228">
        <f>Q638*H638</f>
        <v>0.0014400000000000001</v>
      </c>
      <c r="S638" s="228">
        <v>0</v>
      </c>
      <c r="T638" s="229">
        <f>S638*H638</f>
        <v>0</v>
      </c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R638" s="230" t="s">
        <v>162</v>
      </c>
      <c r="AT638" s="230" t="s">
        <v>157</v>
      </c>
      <c r="AU638" s="230" t="s">
        <v>83</v>
      </c>
      <c r="AY638" s="18" t="s">
        <v>155</v>
      </c>
      <c r="BE638" s="231">
        <f>IF(N638="základní",J638,0)</f>
        <v>0</v>
      </c>
      <c r="BF638" s="231">
        <f>IF(N638="snížená",J638,0)</f>
        <v>0</v>
      </c>
      <c r="BG638" s="231">
        <f>IF(N638="zákl. přenesená",J638,0)</f>
        <v>0</v>
      </c>
      <c r="BH638" s="231">
        <f>IF(N638="sníž. přenesená",J638,0)</f>
        <v>0</v>
      </c>
      <c r="BI638" s="231">
        <f>IF(N638="nulová",J638,0)</f>
        <v>0</v>
      </c>
      <c r="BJ638" s="18" t="s">
        <v>81</v>
      </c>
      <c r="BK638" s="231">
        <f>ROUND(I638*H638,2)</f>
        <v>0</v>
      </c>
      <c r="BL638" s="18" t="s">
        <v>162</v>
      </c>
      <c r="BM638" s="230" t="s">
        <v>572</v>
      </c>
    </row>
    <row r="639" s="13" customFormat="1">
      <c r="A639" s="13"/>
      <c r="B639" s="232"/>
      <c r="C639" s="233"/>
      <c r="D639" s="234" t="s">
        <v>163</v>
      </c>
      <c r="E639" s="235" t="s">
        <v>1</v>
      </c>
      <c r="F639" s="236" t="s">
        <v>573</v>
      </c>
      <c r="G639" s="233"/>
      <c r="H639" s="235" t="s">
        <v>1</v>
      </c>
      <c r="I639" s="237"/>
      <c r="J639" s="233"/>
      <c r="K639" s="233"/>
      <c r="L639" s="238"/>
      <c r="M639" s="239"/>
      <c r="N639" s="240"/>
      <c r="O639" s="240"/>
      <c r="P639" s="240"/>
      <c r="Q639" s="240"/>
      <c r="R639" s="240"/>
      <c r="S639" s="240"/>
      <c r="T639" s="241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42" t="s">
        <v>163</v>
      </c>
      <c r="AU639" s="242" t="s">
        <v>83</v>
      </c>
      <c r="AV639" s="13" t="s">
        <v>81</v>
      </c>
      <c r="AW639" s="13" t="s">
        <v>30</v>
      </c>
      <c r="AX639" s="13" t="s">
        <v>73</v>
      </c>
      <c r="AY639" s="242" t="s">
        <v>155</v>
      </c>
    </row>
    <row r="640" s="13" customFormat="1">
      <c r="A640" s="13"/>
      <c r="B640" s="232"/>
      <c r="C640" s="233"/>
      <c r="D640" s="234" t="s">
        <v>163</v>
      </c>
      <c r="E640" s="235" t="s">
        <v>1</v>
      </c>
      <c r="F640" s="236" t="s">
        <v>574</v>
      </c>
      <c r="G640" s="233"/>
      <c r="H640" s="235" t="s">
        <v>1</v>
      </c>
      <c r="I640" s="237"/>
      <c r="J640" s="233"/>
      <c r="K640" s="233"/>
      <c r="L640" s="238"/>
      <c r="M640" s="239"/>
      <c r="N640" s="240"/>
      <c r="O640" s="240"/>
      <c r="P640" s="240"/>
      <c r="Q640" s="240"/>
      <c r="R640" s="240"/>
      <c r="S640" s="240"/>
      <c r="T640" s="241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42" t="s">
        <v>163</v>
      </c>
      <c r="AU640" s="242" t="s">
        <v>83</v>
      </c>
      <c r="AV640" s="13" t="s">
        <v>81</v>
      </c>
      <c r="AW640" s="13" t="s">
        <v>30</v>
      </c>
      <c r="AX640" s="13" t="s">
        <v>73</v>
      </c>
      <c r="AY640" s="242" t="s">
        <v>155</v>
      </c>
    </row>
    <row r="641" s="14" customFormat="1">
      <c r="A641" s="14"/>
      <c r="B641" s="243"/>
      <c r="C641" s="244"/>
      <c r="D641" s="234" t="s">
        <v>163</v>
      </c>
      <c r="E641" s="245" t="s">
        <v>1</v>
      </c>
      <c r="F641" s="246" t="s">
        <v>169</v>
      </c>
      <c r="G641" s="244"/>
      <c r="H641" s="247">
        <v>3</v>
      </c>
      <c r="I641" s="248"/>
      <c r="J641" s="244"/>
      <c r="K641" s="244"/>
      <c r="L641" s="249"/>
      <c r="M641" s="250"/>
      <c r="N641" s="251"/>
      <c r="O641" s="251"/>
      <c r="P641" s="251"/>
      <c r="Q641" s="251"/>
      <c r="R641" s="251"/>
      <c r="S641" s="251"/>
      <c r="T641" s="252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53" t="s">
        <v>163</v>
      </c>
      <c r="AU641" s="253" t="s">
        <v>83</v>
      </c>
      <c r="AV641" s="14" t="s">
        <v>83</v>
      </c>
      <c r="AW641" s="14" t="s">
        <v>30</v>
      </c>
      <c r="AX641" s="14" t="s">
        <v>73</v>
      </c>
      <c r="AY641" s="253" t="s">
        <v>155</v>
      </c>
    </row>
    <row r="642" s="15" customFormat="1">
      <c r="A642" s="15"/>
      <c r="B642" s="254"/>
      <c r="C642" s="255"/>
      <c r="D642" s="234" t="s">
        <v>163</v>
      </c>
      <c r="E642" s="256" t="s">
        <v>1</v>
      </c>
      <c r="F642" s="257" t="s">
        <v>166</v>
      </c>
      <c r="G642" s="255"/>
      <c r="H642" s="258">
        <v>3</v>
      </c>
      <c r="I642" s="259"/>
      <c r="J642" s="255"/>
      <c r="K642" s="255"/>
      <c r="L642" s="260"/>
      <c r="M642" s="261"/>
      <c r="N642" s="262"/>
      <c r="O642" s="262"/>
      <c r="P642" s="262"/>
      <c r="Q642" s="262"/>
      <c r="R642" s="262"/>
      <c r="S642" s="262"/>
      <c r="T642" s="263"/>
      <c r="U642" s="15"/>
      <c r="V642" s="15"/>
      <c r="W642" s="15"/>
      <c r="X642" s="15"/>
      <c r="Y642" s="15"/>
      <c r="Z642" s="15"/>
      <c r="AA642" s="15"/>
      <c r="AB642" s="15"/>
      <c r="AC642" s="15"/>
      <c r="AD642" s="15"/>
      <c r="AE642" s="15"/>
      <c r="AT642" s="264" t="s">
        <v>163</v>
      </c>
      <c r="AU642" s="264" t="s">
        <v>83</v>
      </c>
      <c r="AV642" s="15" t="s">
        <v>162</v>
      </c>
      <c r="AW642" s="15" t="s">
        <v>30</v>
      </c>
      <c r="AX642" s="15" t="s">
        <v>81</v>
      </c>
      <c r="AY642" s="264" t="s">
        <v>155</v>
      </c>
    </row>
    <row r="643" s="2" customFormat="1" ht="33" customHeight="1">
      <c r="A643" s="39"/>
      <c r="B643" s="40"/>
      <c r="C643" s="265" t="s">
        <v>575</v>
      </c>
      <c r="D643" s="265" t="s">
        <v>234</v>
      </c>
      <c r="E643" s="266" t="s">
        <v>576</v>
      </c>
      <c r="F643" s="267" t="s">
        <v>577</v>
      </c>
      <c r="G643" s="268" t="s">
        <v>184</v>
      </c>
      <c r="H643" s="269">
        <v>3</v>
      </c>
      <c r="I643" s="270"/>
      <c r="J643" s="271">
        <f>ROUND(I643*H643,2)</f>
        <v>0</v>
      </c>
      <c r="K643" s="267" t="s">
        <v>161</v>
      </c>
      <c r="L643" s="272"/>
      <c r="M643" s="273" t="s">
        <v>1</v>
      </c>
      <c r="N643" s="274" t="s">
        <v>38</v>
      </c>
      <c r="O643" s="92"/>
      <c r="P643" s="228">
        <f>O643*H643</f>
        <v>0</v>
      </c>
      <c r="Q643" s="228">
        <v>0.01553</v>
      </c>
      <c r="R643" s="228">
        <f>Q643*H643</f>
        <v>0.046589999999999999</v>
      </c>
      <c r="S643" s="228">
        <v>0</v>
      </c>
      <c r="T643" s="229">
        <f>S643*H643</f>
        <v>0</v>
      </c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R643" s="230" t="s">
        <v>175</v>
      </c>
      <c r="AT643" s="230" t="s">
        <v>234</v>
      </c>
      <c r="AU643" s="230" t="s">
        <v>83</v>
      </c>
      <c r="AY643" s="18" t="s">
        <v>155</v>
      </c>
      <c r="BE643" s="231">
        <f>IF(N643="základní",J643,0)</f>
        <v>0</v>
      </c>
      <c r="BF643" s="231">
        <f>IF(N643="snížená",J643,0)</f>
        <v>0</v>
      </c>
      <c r="BG643" s="231">
        <f>IF(N643="zákl. přenesená",J643,0)</f>
        <v>0</v>
      </c>
      <c r="BH643" s="231">
        <f>IF(N643="sníž. přenesená",J643,0)</f>
        <v>0</v>
      </c>
      <c r="BI643" s="231">
        <f>IF(N643="nulová",J643,0)</f>
        <v>0</v>
      </c>
      <c r="BJ643" s="18" t="s">
        <v>81</v>
      </c>
      <c r="BK643" s="231">
        <f>ROUND(I643*H643,2)</f>
        <v>0</v>
      </c>
      <c r="BL643" s="18" t="s">
        <v>162</v>
      </c>
      <c r="BM643" s="230" t="s">
        <v>578</v>
      </c>
    </row>
    <row r="644" s="14" customFormat="1">
      <c r="A644" s="14"/>
      <c r="B644" s="243"/>
      <c r="C644" s="244"/>
      <c r="D644" s="234" t="s">
        <v>163</v>
      </c>
      <c r="E644" s="245" t="s">
        <v>1</v>
      </c>
      <c r="F644" s="246" t="s">
        <v>169</v>
      </c>
      <c r="G644" s="244"/>
      <c r="H644" s="247">
        <v>3</v>
      </c>
      <c r="I644" s="248"/>
      <c r="J644" s="244"/>
      <c r="K644" s="244"/>
      <c r="L644" s="249"/>
      <c r="M644" s="250"/>
      <c r="N644" s="251"/>
      <c r="O644" s="251"/>
      <c r="P644" s="251"/>
      <c r="Q644" s="251"/>
      <c r="R644" s="251"/>
      <c r="S644" s="251"/>
      <c r="T644" s="252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53" t="s">
        <v>163</v>
      </c>
      <c r="AU644" s="253" t="s">
        <v>83</v>
      </c>
      <c r="AV644" s="14" t="s">
        <v>83</v>
      </c>
      <c r="AW644" s="14" t="s">
        <v>30</v>
      </c>
      <c r="AX644" s="14" t="s">
        <v>73</v>
      </c>
      <c r="AY644" s="253" t="s">
        <v>155</v>
      </c>
    </row>
    <row r="645" s="15" customFormat="1">
      <c r="A645" s="15"/>
      <c r="B645" s="254"/>
      <c r="C645" s="255"/>
      <c r="D645" s="234" t="s">
        <v>163</v>
      </c>
      <c r="E645" s="256" t="s">
        <v>1</v>
      </c>
      <c r="F645" s="257" t="s">
        <v>166</v>
      </c>
      <c r="G645" s="255"/>
      <c r="H645" s="258">
        <v>3</v>
      </c>
      <c r="I645" s="259"/>
      <c r="J645" s="255"/>
      <c r="K645" s="255"/>
      <c r="L645" s="260"/>
      <c r="M645" s="261"/>
      <c r="N645" s="262"/>
      <c r="O645" s="262"/>
      <c r="P645" s="262"/>
      <c r="Q645" s="262"/>
      <c r="R645" s="262"/>
      <c r="S645" s="262"/>
      <c r="T645" s="263"/>
      <c r="U645" s="15"/>
      <c r="V645" s="15"/>
      <c r="W645" s="15"/>
      <c r="X645" s="15"/>
      <c r="Y645" s="15"/>
      <c r="Z645" s="15"/>
      <c r="AA645" s="15"/>
      <c r="AB645" s="15"/>
      <c r="AC645" s="15"/>
      <c r="AD645" s="15"/>
      <c r="AE645" s="15"/>
      <c r="AT645" s="264" t="s">
        <v>163</v>
      </c>
      <c r="AU645" s="264" t="s">
        <v>83</v>
      </c>
      <c r="AV645" s="15" t="s">
        <v>162</v>
      </c>
      <c r="AW645" s="15" t="s">
        <v>30</v>
      </c>
      <c r="AX645" s="15" t="s">
        <v>81</v>
      </c>
      <c r="AY645" s="264" t="s">
        <v>155</v>
      </c>
    </row>
    <row r="646" s="12" customFormat="1" ht="22.8" customHeight="1">
      <c r="A646" s="12"/>
      <c r="B646" s="203"/>
      <c r="C646" s="204"/>
      <c r="D646" s="205" t="s">
        <v>72</v>
      </c>
      <c r="E646" s="217" t="s">
        <v>203</v>
      </c>
      <c r="F646" s="217" t="s">
        <v>579</v>
      </c>
      <c r="G646" s="204"/>
      <c r="H646" s="204"/>
      <c r="I646" s="207"/>
      <c r="J646" s="218">
        <f>BK646</f>
        <v>0</v>
      </c>
      <c r="K646" s="204"/>
      <c r="L646" s="209"/>
      <c r="M646" s="210"/>
      <c r="N646" s="211"/>
      <c r="O646" s="211"/>
      <c r="P646" s="212">
        <f>SUM(P647:P712)</f>
        <v>0</v>
      </c>
      <c r="Q646" s="211"/>
      <c r="R646" s="212">
        <f>SUM(R647:R712)</f>
        <v>0.1110888</v>
      </c>
      <c r="S646" s="211"/>
      <c r="T646" s="213">
        <f>SUM(T647:T712)</f>
        <v>24.705309999999997</v>
      </c>
      <c r="U646" s="12"/>
      <c r="V646" s="12"/>
      <c r="W646" s="12"/>
      <c r="X646" s="12"/>
      <c r="Y646" s="12"/>
      <c r="Z646" s="12"/>
      <c r="AA646" s="12"/>
      <c r="AB646" s="12"/>
      <c r="AC646" s="12"/>
      <c r="AD646" s="12"/>
      <c r="AE646" s="12"/>
      <c r="AR646" s="214" t="s">
        <v>81</v>
      </c>
      <c r="AT646" s="215" t="s">
        <v>72</v>
      </c>
      <c r="AU646" s="215" t="s">
        <v>81</v>
      </c>
      <c r="AY646" s="214" t="s">
        <v>155</v>
      </c>
      <c r="BK646" s="216">
        <f>SUM(BK647:BK712)</f>
        <v>0</v>
      </c>
    </row>
    <row r="647" s="2" customFormat="1" ht="33" customHeight="1">
      <c r="A647" s="39"/>
      <c r="B647" s="40"/>
      <c r="C647" s="219" t="s">
        <v>399</v>
      </c>
      <c r="D647" s="219" t="s">
        <v>157</v>
      </c>
      <c r="E647" s="220" t="s">
        <v>580</v>
      </c>
      <c r="F647" s="221" t="s">
        <v>581</v>
      </c>
      <c r="G647" s="222" t="s">
        <v>160</v>
      </c>
      <c r="H647" s="223">
        <v>3105</v>
      </c>
      <c r="I647" s="224"/>
      <c r="J647" s="225">
        <f>ROUND(I647*H647,2)</f>
        <v>0</v>
      </c>
      <c r="K647" s="221" t="s">
        <v>161</v>
      </c>
      <c r="L647" s="45"/>
      <c r="M647" s="226" t="s">
        <v>1</v>
      </c>
      <c r="N647" s="227" t="s">
        <v>38</v>
      </c>
      <c r="O647" s="92"/>
      <c r="P647" s="228">
        <f>O647*H647</f>
        <v>0</v>
      </c>
      <c r="Q647" s="228">
        <v>0</v>
      </c>
      <c r="R647" s="228">
        <f>Q647*H647</f>
        <v>0</v>
      </c>
      <c r="S647" s="228">
        <v>0</v>
      </c>
      <c r="T647" s="229">
        <f>S647*H647</f>
        <v>0</v>
      </c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R647" s="230" t="s">
        <v>162</v>
      </c>
      <c r="AT647" s="230" t="s">
        <v>157</v>
      </c>
      <c r="AU647" s="230" t="s">
        <v>83</v>
      </c>
      <c r="AY647" s="18" t="s">
        <v>155</v>
      </c>
      <c r="BE647" s="231">
        <f>IF(N647="základní",J647,0)</f>
        <v>0</v>
      </c>
      <c r="BF647" s="231">
        <f>IF(N647="snížená",J647,0)</f>
        <v>0</v>
      </c>
      <c r="BG647" s="231">
        <f>IF(N647="zákl. přenesená",J647,0)</f>
        <v>0</v>
      </c>
      <c r="BH647" s="231">
        <f>IF(N647="sníž. přenesená",J647,0)</f>
        <v>0</v>
      </c>
      <c r="BI647" s="231">
        <f>IF(N647="nulová",J647,0)</f>
        <v>0</v>
      </c>
      <c r="BJ647" s="18" t="s">
        <v>81</v>
      </c>
      <c r="BK647" s="231">
        <f>ROUND(I647*H647,2)</f>
        <v>0</v>
      </c>
      <c r="BL647" s="18" t="s">
        <v>162</v>
      </c>
      <c r="BM647" s="230" t="s">
        <v>582</v>
      </c>
    </row>
    <row r="648" s="13" customFormat="1">
      <c r="A648" s="13"/>
      <c r="B648" s="232"/>
      <c r="C648" s="233"/>
      <c r="D648" s="234" t="s">
        <v>163</v>
      </c>
      <c r="E648" s="235" t="s">
        <v>1</v>
      </c>
      <c r="F648" s="236" t="s">
        <v>583</v>
      </c>
      <c r="G648" s="233"/>
      <c r="H648" s="235" t="s">
        <v>1</v>
      </c>
      <c r="I648" s="237"/>
      <c r="J648" s="233"/>
      <c r="K648" s="233"/>
      <c r="L648" s="238"/>
      <c r="M648" s="239"/>
      <c r="N648" s="240"/>
      <c r="O648" s="240"/>
      <c r="P648" s="240"/>
      <c r="Q648" s="240"/>
      <c r="R648" s="240"/>
      <c r="S648" s="240"/>
      <c r="T648" s="241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42" t="s">
        <v>163</v>
      </c>
      <c r="AU648" s="242" t="s">
        <v>83</v>
      </c>
      <c r="AV648" s="13" t="s">
        <v>81</v>
      </c>
      <c r="AW648" s="13" t="s">
        <v>30</v>
      </c>
      <c r="AX648" s="13" t="s">
        <v>73</v>
      </c>
      <c r="AY648" s="242" t="s">
        <v>155</v>
      </c>
    </row>
    <row r="649" s="14" customFormat="1">
      <c r="A649" s="14"/>
      <c r="B649" s="243"/>
      <c r="C649" s="244"/>
      <c r="D649" s="234" t="s">
        <v>163</v>
      </c>
      <c r="E649" s="245" t="s">
        <v>1</v>
      </c>
      <c r="F649" s="246" t="s">
        <v>584</v>
      </c>
      <c r="G649" s="244"/>
      <c r="H649" s="247">
        <v>1548</v>
      </c>
      <c r="I649" s="248"/>
      <c r="J649" s="244"/>
      <c r="K649" s="244"/>
      <c r="L649" s="249"/>
      <c r="M649" s="250"/>
      <c r="N649" s="251"/>
      <c r="O649" s="251"/>
      <c r="P649" s="251"/>
      <c r="Q649" s="251"/>
      <c r="R649" s="251"/>
      <c r="S649" s="251"/>
      <c r="T649" s="252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53" t="s">
        <v>163</v>
      </c>
      <c r="AU649" s="253" t="s">
        <v>83</v>
      </c>
      <c r="AV649" s="14" t="s">
        <v>83</v>
      </c>
      <c r="AW649" s="14" t="s">
        <v>30</v>
      </c>
      <c r="AX649" s="14" t="s">
        <v>73</v>
      </c>
      <c r="AY649" s="253" t="s">
        <v>155</v>
      </c>
    </row>
    <row r="650" s="14" customFormat="1">
      <c r="A650" s="14"/>
      <c r="B650" s="243"/>
      <c r="C650" s="244"/>
      <c r="D650" s="234" t="s">
        <v>163</v>
      </c>
      <c r="E650" s="245" t="s">
        <v>1</v>
      </c>
      <c r="F650" s="246" t="s">
        <v>585</v>
      </c>
      <c r="G650" s="244"/>
      <c r="H650" s="247">
        <v>228</v>
      </c>
      <c r="I650" s="248"/>
      <c r="J650" s="244"/>
      <c r="K650" s="244"/>
      <c r="L650" s="249"/>
      <c r="M650" s="250"/>
      <c r="N650" s="251"/>
      <c r="O650" s="251"/>
      <c r="P650" s="251"/>
      <c r="Q650" s="251"/>
      <c r="R650" s="251"/>
      <c r="S650" s="251"/>
      <c r="T650" s="252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53" t="s">
        <v>163</v>
      </c>
      <c r="AU650" s="253" t="s">
        <v>83</v>
      </c>
      <c r="AV650" s="14" t="s">
        <v>83</v>
      </c>
      <c r="AW650" s="14" t="s">
        <v>30</v>
      </c>
      <c r="AX650" s="14" t="s">
        <v>73</v>
      </c>
      <c r="AY650" s="253" t="s">
        <v>155</v>
      </c>
    </row>
    <row r="651" s="14" customFormat="1">
      <c r="A651" s="14"/>
      <c r="B651" s="243"/>
      <c r="C651" s="244"/>
      <c r="D651" s="234" t="s">
        <v>163</v>
      </c>
      <c r="E651" s="245" t="s">
        <v>1</v>
      </c>
      <c r="F651" s="246" t="s">
        <v>586</v>
      </c>
      <c r="G651" s="244"/>
      <c r="H651" s="247">
        <v>144</v>
      </c>
      <c r="I651" s="248"/>
      <c r="J651" s="244"/>
      <c r="K651" s="244"/>
      <c r="L651" s="249"/>
      <c r="M651" s="250"/>
      <c r="N651" s="251"/>
      <c r="O651" s="251"/>
      <c r="P651" s="251"/>
      <c r="Q651" s="251"/>
      <c r="R651" s="251"/>
      <c r="S651" s="251"/>
      <c r="T651" s="252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53" t="s">
        <v>163</v>
      </c>
      <c r="AU651" s="253" t="s">
        <v>83</v>
      </c>
      <c r="AV651" s="14" t="s">
        <v>83</v>
      </c>
      <c r="AW651" s="14" t="s">
        <v>30</v>
      </c>
      <c r="AX651" s="14" t="s">
        <v>73</v>
      </c>
      <c r="AY651" s="253" t="s">
        <v>155</v>
      </c>
    </row>
    <row r="652" s="14" customFormat="1">
      <c r="A652" s="14"/>
      <c r="B652" s="243"/>
      <c r="C652" s="244"/>
      <c r="D652" s="234" t="s">
        <v>163</v>
      </c>
      <c r="E652" s="245" t="s">
        <v>1</v>
      </c>
      <c r="F652" s="246" t="s">
        <v>587</v>
      </c>
      <c r="G652" s="244"/>
      <c r="H652" s="247">
        <v>90</v>
      </c>
      <c r="I652" s="248"/>
      <c r="J652" s="244"/>
      <c r="K652" s="244"/>
      <c r="L652" s="249"/>
      <c r="M652" s="250"/>
      <c r="N652" s="251"/>
      <c r="O652" s="251"/>
      <c r="P652" s="251"/>
      <c r="Q652" s="251"/>
      <c r="R652" s="251"/>
      <c r="S652" s="251"/>
      <c r="T652" s="252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53" t="s">
        <v>163</v>
      </c>
      <c r="AU652" s="253" t="s">
        <v>83</v>
      </c>
      <c r="AV652" s="14" t="s">
        <v>83</v>
      </c>
      <c r="AW652" s="14" t="s">
        <v>30</v>
      </c>
      <c r="AX652" s="14" t="s">
        <v>73</v>
      </c>
      <c r="AY652" s="253" t="s">
        <v>155</v>
      </c>
    </row>
    <row r="653" s="14" customFormat="1">
      <c r="A653" s="14"/>
      <c r="B653" s="243"/>
      <c r="C653" s="244"/>
      <c r="D653" s="234" t="s">
        <v>163</v>
      </c>
      <c r="E653" s="245" t="s">
        <v>1</v>
      </c>
      <c r="F653" s="246" t="s">
        <v>588</v>
      </c>
      <c r="G653" s="244"/>
      <c r="H653" s="247">
        <v>234</v>
      </c>
      <c r="I653" s="248"/>
      <c r="J653" s="244"/>
      <c r="K653" s="244"/>
      <c r="L653" s="249"/>
      <c r="M653" s="250"/>
      <c r="N653" s="251"/>
      <c r="O653" s="251"/>
      <c r="P653" s="251"/>
      <c r="Q653" s="251"/>
      <c r="R653" s="251"/>
      <c r="S653" s="251"/>
      <c r="T653" s="252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53" t="s">
        <v>163</v>
      </c>
      <c r="AU653" s="253" t="s">
        <v>83</v>
      </c>
      <c r="AV653" s="14" t="s">
        <v>83</v>
      </c>
      <c r="AW653" s="14" t="s">
        <v>30</v>
      </c>
      <c r="AX653" s="14" t="s">
        <v>73</v>
      </c>
      <c r="AY653" s="253" t="s">
        <v>155</v>
      </c>
    </row>
    <row r="654" s="14" customFormat="1">
      <c r="A654" s="14"/>
      <c r="B654" s="243"/>
      <c r="C654" s="244"/>
      <c r="D654" s="234" t="s">
        <v>163</v>
      </c>
      <c r="E654" s="245" t="s">
        <v>1</v>
      </c>
      <c r="F654" s="246" t="s">
        <v>589</v>
      </c>
      <c r="G654" s="244"/>
      <c r="H654" s="247">
        <v>260</v>
      </c>
      <c r="I654" s="248"/>
      <c r="J654" s="244"/>
      <c r="K654" s="244"/>
      <c r="L654" s="249"/>
      <c r="M654" s="250"/>
      <c r="N654" s="251"/>
      <c r="O654" s="251"/>
      <c r="P654" s="251"/>
      <c r="Q654" s="251"/>
      <c r="R654" s="251"/>
      <c r="S654" s="251"/>
      <c r="T654" s="252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53" t="s">
        <v>163</v>
      </c>
      <c r="AU654" s="253" t="s">
        <v>83</v>
      </c>
      <c r="AV654" s="14" t="s">
        <v>83</v>
      </c>
      <c r="AW654" s="14" t="s">
        <v>30</v>
      </c>
      <c r="AX654" s="14" t="s">
        <v>73</v>
      </c>
      <c r="AY654" s="253" t="s">
        <v>155</v>
      </c>
    </row>
    <row r="655" s="14" customFormat="1">
      <c r="A655" s="14"/>
      <c r="B655" s="243"/>
      <c r="C655" s="244"/>
      <c r="D655" s="234" t="s">
        <v>163</v>
      </c>
      <c r="E655" s="245" t="s">
        <v>1</v>
      </c>
      <c r="F655" s="246" t="s">
        <v>355</v>
      </c>
      <c r="G655" s="244"/>
      <c r="H655" s="247">
        <v>50</v>
      </c>
      <c r="I655" s="248"/>
      <c r="J655" s="244"/>
      <c r="K655" s="244"/>
      <c r="L655" s="249"/>
      <c r="M655" s="250"/>
      <c r="N655" s="251"/>
      <c r="O655" s="251"/>
      <c r="P655" s="251"/>
      <c r="Q655" s="251"/>
      <c r="R655" s="251"/>
      <c r="S655" s="251"/>
      <c r="T655" s="252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53" t="s">
        <v>163</v>
      </c>
      <c r="AU655" s="253" t="s">
        <v>83</v>
      </c>
      <c r="AV655" s="14" t="s">
        <v>83</v>
      </c>
      <c r="AW655" s="14" t="s">
        <v>30</v>
      </c>
      <c r="AX655" s="14" t="s">
        <v>73</v>
      </c>
      <c r="AY655" s="253" t="s">
        <v>155</v>
      </c>
    </row>
    <row r="656" s="14" customFormat="1">
      <c r="A656" s="14"/>
      <c r="B656" s="243"/>
      <c r="C656" s="244"/>
      <c r="D656" s="234" t="s">
        <v>163</v>
      </c>
      <c r="E656" s="245" t="s">
        <v>1</v>
      </c>
      <c r="F656" s="246" t="s">
        <v>590</v>
      </c>
      <c r="G656" s="244"/>
      <c r="H656" s="247">
        <v>896</v>
      </c>
      <c r="I656" s="248"/>
      <c r="J656" s="244"/>
      <c r="K656" s="244"/>
      <c r="L656" s="249"/>
      <c r="M656" s="250"/>
      <c r="N656" s="251"/>
      <c r="O656" s="251"/>
      <c r="P656" s="251"/>
      <c r="Q656" s="251"/>
      <c r="R656" s="251"/>
      <c r="S656" s="251"/>
      <c r="T656" s="252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53" t="s">
        <v>163</v>
      </c>
      <c r="AU656" s="253" t="s">
        <v>83</v>
      </c>
      <c r="AV656" s="14" t="s">
        <v>83</v>
      </c>
      <c r="AW656" s="14" t="s">
        <v>30</v>
      </c>
      <c r="AX656" s="14" t="s">
        <v>73</v>
      </c>
      <c r="AY656" s="253" t="s">
        <v>155</v>
      </c>
    </row>
    <row r="657" s="14" customFormat="1">
      <c r="A657" s="14"/>
      <c r="B657" s="243"/>
      <c r="C657" s="244"/>
      <c r="D657" s="234" t="s">
        <v>163</v>
      </c>
      <c r="E657" s="245" t="s">
        <v>1</v>
      </c>
      <c r="F657" s="246" t="s">
        <v>591</v>
      </c>
      <c r="G657" s="244"/>
      <c r="H657" s="247">
        <v>230</v>
      </c>
      <c r="I657" s="248"/>
      <c r="J657" s="244"/>
      <c r="K657" s="244"/>
      <c r="L657" s="249"/>
      <c r="M657" s="250"/>
      <c r="N657" s="251"/>
      <c r="O657" s="251"/>
      <c r="P657" s="251"/>
      <c r="Q657" s="251"/>
      <c r="R657" s="251"/>
      <c r="S657" s="251"/>
      <c r="T657" s="252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53" t="s">
        <v>163</v>
      </c>
      <c r="AU657" s="253" t="s">
        <v>83</v>
      </c>
      <c r="AV657" s="14" t="s">
        <v>83</v>
      </c>
      <c r="AW657" s="14" t="s">
        <v>30</v>
      </c>
      <c r="AX657" s="14" t="s">
        <v>73</v>
      </c>
      <c r="AY657" s="253" t="s">
        <v>155</v>
      </c>
    </row>
    <row r="658" s="14" customFormat="1">
      <c r="A658" s="14"/>
      <c r="B658" s="243"/>
      <c r="C658" s="244"/>
      <c r="D658" s="234" t="s">
        <v>163</v>
      </c>
      <c r="E658" s="245" t="s">
        <v>1</v>
      </c>
      <c r="F658" s="246" t="s">
        <v>592</v>
      </c>
      <c r="G658" s="244"/>
      <c r="H658" s="247">
        <v>121</v>
      </c>
      <c r="I658" s="248"/>
      <c r="J658" s="244"/>
      <c r="K658" s="244"/>
      <c r="L658" s="249"/>
      <c r="M658" s="250"/>
      <c r="N658" s="251"/>
      <c r="O658" s="251"/>
      <c r="P658" s="251"/>
      <c r="Q658" s="251"/>
      <c r="R658" s="251"/>
      <c r="S658" s="251"/>
      <c r="T658" s="252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53" t="s">
        <v>163</v>
      </c>
      <c r="AU658" s="253" t="s">
        <v>83</v>
      </c>
      <c r="AV658" s="14" t="s">
        <v>83</v>
      </c>
      <c r="AW658" s="14" t="s">
        <v>30</v>
      </c>
      <c r="AX658" s="14" t="s">
        <v>73</v>
      </c>
      <c r="AY658" s="253" t="s">
        <v>155</v>
      </c>
    </row>
    <row r="659" s="14" customFormat="1">
      <c r="A659" s="14"/>
      <c r="B659" s="243"/>
      <c r="C659" s="244"/>
      <c r="D659" s="234" t="s">
        <v>163</v>
      </c>
      <c r="E659" s="245" t="s">
        <v>1</v>
      </c>
      <c r="F659" s="246" t="s">
        <v>593</v>
      </c>
      <c r="G659" s="244"/>
      <c r="H659" s="247">
        <v>30</v>
      </c>
      <c r="I659" s="248"/>
      <c r="J659" s="244"/>
      <c r="K659" s="244"/>
      <c r="L659" s="249"/>
      <c r="M659" s="250"/>
      <c r="N659" s="251"/>
      <c r="O659" s="251"/>
      <c r="P659" s="251"/>
      <c r="Q659" s="251"/>
      <c r="R659" s="251"/>
      <c r="S659" s="251"/>
      <c r="T659" s="252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53" t="s">
        <v>163</v>
      </c>
      <c r="AU659" s="253" t="s">
        <v>83</v>
      </c>
      <c r="AV659" s="14" t="s">
        <v>83</v>
      </c>
      <c r="AW659" s="14" t="s">
        <v>30</v>
      </c>
      <c r="AX659" s="14" t="s">
        <v>73</v>
      </c>
      <c r="AY659" s="253" t="s">
        <v>155</v>
      </c>
    </row>
    <row r="660" s="14" customFormat="1">
      <c r="A660" s="14"/>
      <c r="B660" s="243"/>
      <c r="C660" s="244"/>
      <c r="D660" s="234" t="s">
        <v>163</v>
      </c>
      <c r="E660" s="245" t="s">
        <v>1</v>
      </c>
      <c r="F660" s="246" t="s">
        <v>594</v>
      </c>
      <c r="G660" s="244"/>
      <c r="H660" s="247">
        <v>66</v>
      </c>
      <c r="I660" s="248"/>
      <c r="J660" s="244"/>
      <c r="K660" s="244"/>
      <c r="L660" s="249"/>
      <c r="M660" s="250"/>
      <c r="N660" s="251"/>
      <c r="O660" s="251"/>
      <c r="P660" s="251"/>
      <c r="Q660" s="251"/>
      <c r="R660" s="251"/>
      <c r="S660" s="251"/>
      <c r="T660" s="252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53" t="s">
        <v>163</v>
      </c>
      <c r="AU660" s="253" t="s">
        <v>83</v>
      </c>
      <c r="AV660" s="14" t="s">
        <v>83</v>
      </c>
      <c r="AW660" s="14" t="s">
        <v>30</v>
      </c>
      <c r="AX660" s="14" t="s">
        <v>73</v>
      </c>
      <c r="AY660" s="253" t="s">
        <v>155</v>
      </c>
    </row>
    <row r="661" s="14" customFormat="1">
      <c r="A661" s="14"/>
      <c r="B661" s="243"/>
      <c r="C661" s="244"/>
      <c r="D661" s="234" t="s">
        <v>163</v>
      </c>
      <c r="E661" s="245" t="s">
        <v>1</v>
      </c>
      <c r="F661" s="246" t="s">
        <v>595</v>
      </c>
      <c r="G661" s="244"/>
      <c r="H661" s="247">
        <v>64</v>
      </c>
      <c r="I661" s="248"/>
      <c r="J661" s="244"/>
      <c r="K661" s="244"/>
      <c r="L661" s="249"/>
      <c r="M661" s="250"/>
      <c r="N661" s="251"/>
      <c r="O661" s="251"/>
      <c r="P661" s="251"/>
      <c r="Q661" s="251"/>
      <c r="R661" s="251"/>
      <c r="S661" s="251"/>
      <c r="T661" s="252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53" t="s">
        <v>163</v>
      </c>
      <c r="AU661" s="253" t="s">
        <v>83</v>
      </c>
      <c r="AV661" s="14" t="s">
        <v>83</v>
      </c>
      <c r="AW661" s="14" t="s">
        <v>30</v>
      </c>
      <c r="AX661" s="14" t="s">
        <v>73</v>
      </c>
      <c r="AY661" s="253" t="s">
        <v>155</v>
      </c>
    </row>
    <row r="662" s="14" customFormat="1">
      <c r="A662" s="14"/>
      <c r="B662" s="243"/>
      <c r="C662" s="244"/>
      <c r="D662" s="234" t="s">
        <v>163</v>
      </c>
      <c r="E662" s="245" t="s">
        <v>1</v>
      </c>
      <c r="F662" s="246" t="s">
        <v>271</v>
      </c>
      <c r="G662" s="244"/>
      <c r="H662" s="247">
        <v>40</v>
      </c>
      <c r="I662" s="248"/>
      <c r="J662" s="244"/>
      <c r="K662" s="244"/>
      <c r="L662" s="249"/>
      <c r="M662" s="250"/>
      <c r="N662" s="251"/>
      <c r="O662" s="251"/>
      <c r="P662" s="251"/>
      <c r="Q662" s="251"/>
      <c r="R662" s="251"/>
      <c r="S662" s="251"/>
      <c r="T662" s="252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53" t="s">
        <v>163</v>
      </c>
      <c r="AU662" s="253" t="s">
        <v>83</v>
      </c>
      <c r="AV662" s="14" t="s">
        <v>83</v>
      </c>
      <c r="AW662" s="14" t="s">
        <v>30</v>
      </c>
      <c r="AX662" s="14" t="s">
        <v>73</v>
      </c>
      <c r="AY662" s="253" t="s">
        <v>155</v>
      </c>
    </row>
    <row r="663" s="14" customFormat="1">
      <c r="A663" s="14"/>
      <c r="B663" s="243"/>
      <c r="C663" s="244"/>
      <c r="D663" s="234" t="s">
        <v>163</v>
      </c>
      <c r="E663" s="245" t="s">
        <v>1</v>
      </c>
      <c r="F663" s="246" t="s">
        <v>596</v>
      </c>
      <c r="G663" s="244"/>
      <c r="H663" s="247">
        <v>-896</v>
      </c>
      <c r="I663" s="248"/>
      <c r="J663" s="244"/>
      <c r="K663" s="244"/>
      <c r="L663" s="249"/>
      <c r="M663" s="250"/>
      <c r="N663" s="251"/>
      <c r="O663" s="251"/>
      <c r="P663" s="251"/>
      <c r="Q663" s="251"/>
      <c r="R663" s="251"/>
      <c r="S663" s="251"/>
      <c r="T663" s="252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53" t="s">
        <v>163</v>
      </c>
      <c r="AU663" s="253" t="s">
        <v>83</v>
      </c>
      <c r="AV663" s="14" t="s">
        <v>83</v>
      </c>
      <c r="AW663" s="14" t="s">
        <v>30</v>
      </c>
      <c r="AX663" s="14" t="s">
        <v>73</v>
      </c>
      <c r="AY663" s="253" t="s">
        <v>155</v>
      </c>
    </row>
    <row r="664" s="15" customFormat="1">
      <c r="A664" s="15"/>
      <c r="B664" s="254"/>
      <c r="C664" s="255"/>
      <c r="D664" s="234" t="s">
        <v>163</v>
      </c>
      <c r="E664" s="256" t="s">
        <v>1</v>
      </c>
      <c r="F664" s="257" t="s">
        <v>166</v>
      </c>
      <c r="G664" s="255"/>
      <c r="H664" s="258">
        <v>3105</v>
      </c>
      <c r="I664" s="259"/>
      <c r="J664" s="255"/>
      <c r="K664" s="255"/>
      <c r="L664" s="260"/>
      <c r="M664" s="261"/>
      <c r="N664" s="262"/>
      <c r="O664" s="262"/>
      <c r="P664" s="262"/>
      <c r="Q664" s="262"/>
      <c r="R664" s="262"/>
      <c r="S664" s="262"/>
      <c r="T664" s="263"/>
      <c r="U664" s="15"/>
      <c r="V664" s="15"/>
      <c r="W664" s="15"/>
      <c r="X664" s="15"/>
      <c r="Y664" s="15"/>
      <c r="Z664" s="15"/>
      <c r="AA664" s="15"/>
      <c r="AB664" s="15"/>
      <c r="AC664" s="15"/>
      <c r="AD664" s="15"/>
      <c r="AE664" s="15"/>
      <c r="AT664" s="264" t="s">
        <v>163</v>
      </c>
      <c r="AU664" s="264" t="s">
        <v>83</v>
      </c>
      <c r="AV664" s="15" t="s">
        <v>162</v>
      </c>
      <c r="AW664" s="15" t="s">
        <v>30</v>
      </c>
      <c r="AX664" s="15" t="s">
        <v>81</v>
      </c>
      <c r="AY664" s="264" t="s">
        <v>155</v>
      </c>
    </row>
    <row r="665" s="2" customFormat="1" ht="33" customHeight="1">
      <c r="A665" s="39"/>
      <c r="B665" s="40"/>
      <c r="C665" s="219" t="s">
        <v>597</v>
      </c>
      <c r="D665" s="219" t="s">
        <v>157</v>
      </c>
      <c r="E665" s="220" t="s">
        <v>598</v>
      </c>
      <c r="F665" s="221" t="s">
        <v>599</v>
      </c>
      <c r="G665" s="222" t="s">
        <v>160</v>
      </c>
      <c r="H665" s="223">
        <v>310500</v>
      </c>
      <c r="I665" s="224"/>
      <c r="J665" s="225">
        <f>ROUND(I665*H665,2)</f>
        <v>0</v>
      </c>
      <c r="K665" s="221" t="s">
        <v>161</v>
      </c>
      <c r="L665" s="45"/>
      <c r="M665" s="226" t="s">
        <v>1</v>
      </c>
      <c r="N665" s="227" t="s">
        <v>38</v>
      </c>
      <c r="O665" s="92"/>
      <c r="P665" s="228">
        <f>O665*H665</f>
        <v>0</v>
      </c>
      <c r="Q665" s="228">
        <v>0</v>
      </c>
      <c r="R665" s="228">
        <f>Q665*H665</f>
        <v>0</v>
      </c>
      <c r="S665" s="228">
        <v>0</v>
      </c>
      <c r="T665" s="229">
        <f>S665*H665</f>
        <v>0</v>
      </c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R665" s="230" t="s">
        <v>162</v>
      </c>
      <c r="AT665" s="230" t="s">
        <v>157</v>
      </c>
      <c r="AU665" s="230" t="s">
        <v>83</v>
      </c>
      <c r="AY665" s="18" t="s">
        <v>155</v>
      </c>
      <c r="BE665" s="231">
        <f>IF(N665="základní",J665,0)</f>
        <v>0</v>
      </c>
      <c r="BF665" s="231">
        <f>IF(N665="snížená",J665,0)</f>
        <v>0</v>
      </c>
      <c r="BG665" s="231">
        <f>IF(N665="zákl. přenesená",J665,0)</f>
        <v>0</v>
      </c>
      <c r="BH665" s="231">
        <f>IF(N665="sníž. přenesená",J665,0)</f>
        <v>0</v>
      </c>
      <c r="BI665" s="231">
        <f>IF(N665="nulová",J665,0)</f>
        <v>0</v>
      </c>
      <c r="BJ665" s="18" t="s">
        <v>81</v>
      </c>
      <c r="BK665" s="231">
        <f>ROUND(I665*H665,2)</f>
        <v>0</v>
      </c>
      <c r="BL665" s="18" t="s">
        <v>162</v>
      </c>
      <c r="BM665" s="230" t="s">
        <v>600</v>
      </c>
    </row>
    <row r="666" s="14" customFormat="1">
      <c r="A666" s="14"/>
      <c r="B666" s="243"/>
      <c r="C666" s="244"/>
      <c r="D666" s="234" t="s">
        <v>163</v>
      </c>
      <c r="E666" s="245" t="s">
        <v>1</v>
      </c>
      <c r="F666" s="246" t="s">
        <v>601</v>
      </c>
      <c r="G666" s="244"/>
      <c r="H666" s="247">
        <v>310500</v>
      </c>
      <c r="I666" s="248"/>
      <c r="J666" s="244"/>
      <c r="K666" s="244"/>
      <c r="L666" s="249"/>
      <c r="M666" s="250"/>
      <c r="N666" s="251"/>
      <c r="O666" s="251"/>
      <c r="P666" s="251"/>
      <c r="Q666" s="251"/>
      <c r="R666" s="251"/>
      <c r="S666" s="251"/>
      <c r="T666" s="252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53" t="s">
        <v>163</v>
      </c>
      <c r="AU666" s="253" t="s">
        <v>83</v>
      </c>
      <c r="AV666" s="14" t="s">
        <v>83</v>
      </c>
      <c r="AW666" s="14" t="s">
        <v>30</v>
      </c>
      <c r="AX666" s="14" t="s">
        <v>73</v>
      </c>
      <c r="AY666" s="253" t="s">
        <v>155</v>
      </c>
    </row>
    <row r="667" s="15" customFormat="1">
      <c r="A667" s="15"/>
      <c r="B667" s="254"/>
      <c r="C667" s="255"/>
      <c r="D667" s="234" t="s">
        <v>163</v>
      </c>
      <c r="E667" s="256" t="s">
        <v>1</v>
      </c>
      <c r="F667" s="257" t="s">
        <v>166</v>
      </c>
      <c r="G667" s="255"/>
      <c r="H667" s="258">
        <v>310500</v>
      </c>
      <c r="I667" s="259"/>
      <c r="J667" s="255"/>
      <c r="K667" s="255"/>
      <c r="L667" s="260"/>
      <c r="M667" s="261"/>
      <c r="N667" s="262"/>
      <c r="O667" s="262"/>
      <c r="P667" s="262"/>
      <c r="Q667" s="262"/>
      <c r="R667" s="262"/>
      <c r="S667" s="262"/>
      <c r="T667" s="263"/>
      <c r="U667" s="15"/>
      <c r="V667" s="15"/>
      <c r="W667" s="15"/>
      <c r="X667" s="15"/>
      <c r="Y667" s="15"/>
      <c r="Z667" s="15"/>
      <c r="AA667" s="15"/>
      <c r="AB667" s="15"/>
      <c r="AC667" s="15"/>
      <c r="AD667" s="15"/>
      <c r="AE667" s="15"/>
      <c r="AT667" s="264" t="s">
        <v>163</v>
      </c>
      <c r="AU667" s="264" t="s">
        <v>83</v>
      </c>
      <c r="AV667" s="15" t="s">
        <v>162</v>
      </c>
      <c r="AW667" s="15" t="s">
        <v>30</v>
      </c>
      <c r="AX667" s="15" t="s">
        <v>81</v>
      </c>
      <c r="AY667" s="264" t="s">
        <v>155</v>
      </c>
    </row>
    <row r="668" s="2" customFormat="1" ht="33" customHeight="1">
      <c r="A668" s="39"/>
      <c r="B668" s="40"/>
      <c r="C668" s="219" t="s">
        <v>403</v>
      </c>
      <c r="D668" s="219" t="s">
        <v>157</v>
      </c>
      <c r="E668" s="220" t="s">
        <v>602</v>
      </c>
      <c r="F668" s="221" t="s">
        <v>603</v>
      </c>
      <c r="G668" s="222" t="s">
        <v>160</v>
      </c>
      <c r="H668" s="223">
        <v>3105</v>
      </c>
      <c r="I668" s="224"/>
      <c r="J668" s="225">
        <f>ROUND(I668*H668,2)</f>
        <v>0</v>
      </c>
      <c r="K668" s="221" t="s">
        <v>161</v>
      </c>
      <c r="L668" s="45"/>
      <c r="M668" s="226" t="s">
        <v>1</v>
      </c>
      <c r="N668" s="227" t="s">
        <v>38</v>
      </c>
      <c r="O668" s="92"/>
      <c r="P668" s="228">
        <f>O668*H668</f>
        <v>0</v>
      </c>
      <c r="Q668" s="228">
        <v>0</v>
      </c>
      <c r="R668" s="228">
        <f>Q668*H668</f>
        <v>0</v>
      </c>
      <c r="S668" s="228">
        <v>0</v>
      </c>
      <c r="T668" s="229">
        <f>S668*H668</f>
        <v>0</v>
      </c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R668" s="230" t="s">
        <v>162</v>
      </c>
      <c r="AT668" s="230" t="s">
        <v>157</v>
      </c>
      <c r="AU668" s="230" t="s">
        <v>83</v>
      </c>
      <c r="AY668" s="18" t="s">
        <v>155</v>
      </c>
      <c r="BE668" s="231">
        <f>IF(N668="základní",J668,0)</f>
        <v>0</v>
      </c>
      <c r="BF668" s="231">
        <f>IF(N668="snížená",J668,0)</f>
        <v>0</v>
      </c>
      <c r="BG668" s="231">
        <f>IF(N668="zákl. přenesená",J668,0)</f>
        <v>0</v>
      </c>
      <c r="BH668" s="231">
        <f>IF(N668="sníž. přenesená",J668,0)</f>
        <v>0</v>
      </c>
      <c r="BI668" s="231">
        <f>IF(N668="nulová",J668,0)</f>
        <v>0</v>
      </c>
      <c r="BJ668" s="18" t="s">
        <v>81</v>
      </c>
      <c r="BK668" s="231">
        <f>ROUND(I668*H668,2)</f>
        <v>0</v>
      </c>
      <c r="BL668" s="18" t="s">
        <v>162</v>
      </c>
      <c r="BM668" s="230" t="s">
        <v>604</v>
      </c>
    </row>
    <row r="669" s="14" customFormat="1">
      <c r="A669" s="14"/>
      <c r="B669" s="243"/>
      <c r="C669" s="244"/>
      <c r="D669" s="234" t="s">
        <v>163</v>
      </c>
      <c r="E669" s="245" t="s">
        <v>1</v>
      </c>
      <c r="F669" s="246" t="s">
        <v>605</v>
      </c>
      <c r="G669" s="244"/>
      <c r="H669" s="247">
        <v>3105</v>
      </c>
      <c r="I669" s="248"/>
      <c r="J669" s="244"/>
      <c r="K669" s="244"/>
      <c r="L669" s="249"/>
      <c r="M669" s="250"/>
      <c r="N669" s="251"/>
      <c r="O669" s="251"/>
      <c r="P669" s="251"/>
      <c r="Q669" s="251"/>
      <c r="R669" s="251"/>
      <c r="S669" s="251"/>
      <c r="T669" s="252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53" t="s">
        <v>163</v>
      </c>
      <c r="AU669" s="253" t="s">
        <v>83</v>
      </c>
      <c r="AV669" s="14" t="s">
        <v>83</v>
      </c>
      <c r="AW669" s="14" t="s">
        <v>30</v>
      </c>
      <c r="AX669" s="14" t="s">
        <v>73</v>
      </c>
      <c r="AY669" s="253" t="s">
        <v>155</v>
      </c>
    </row>
    <row r="670" s="15" customFormat="1">
      <c r="A670" s="15"/>
      <c r="B670" s="254"/>
      <c r="C670" s="255"/>
      <c r="D670" s="234" t="s">
        <v>163</v>
      </c>
      <c r="E670" s="256" t="s">
        <v>1</v>
      </c>
      <c r="F670" s="257" t="s">
        <v>166</v>
      </c>
      <c r="G670" s="255"/>
      <c r="H670" s="258">
        <v>3105</v>
      </c>
      <c r="I670" s="259"/>
      <c r="J670" s="255"/>
      <c r="K670" s="255"/>
      <c r="L670" s="260"/>
      <c r="M670" s="261"/>
      <c r="N670" s="262"/>
      <c r="O670" s="262"/>
      <c r="P670" s="262"/>
      <c r="Q670" s="262"/>
      <c r="R670" s="262"/>
      <c r="S670" s="262"/>
      <c r="T670" s="263"/>
      <c r="U670" s="15"/>
      <c r="V670" s="15"/>
      <c r="W670" s="15"/>
      <c r="X670" s="15"/>
      <c r="Y670" s="15"/>
      <c r="Z670" s="15"/>
      <c r="AA670" s="15"/>
      <c r="AB670" s="15"/>
      <c r="AC670" s="15"/>
      <c r="AD670" s="15"/>
      <c r="AE670" s="15"/>
      <c r="AT670" s="264" t="s">
        <v>163</v>
      </c>
      <c r="AU670" s="264" t="s">
        <v>83</v>
      </c>
      <c r="AV670" s="15" t="s">
        <v>162</v>
      </c>
      <c r="AW670" s="15" t="s">
        <v>30</v>
      </c>
      <c r="AX670" s="15" t="s">
        <v>81</v>
      </c>
      <c r="AY670" s="264" t="s">
        <v>155</v>
      </c>
    </row>
    <row r="671" s="2" customFormat="1" ht="16.5" customHeight="1">
      <c r="A671" s="39"/>
      <c r="B671" s="40"/>
      <c r="C671" s="219" t="s">
        <v>606</v>
      </c>
      <c r="D671" s="219" t="s">
        <v>157</v>
      </c>
      <c r="E671" s="220" t="s">
        <v>607</v>
      </c>
      <c r="F671" s="221" t="s">
        <v>608</v>
      </c>
      <c r="G671" s="222" t="s">
        <v>160</v>
      </c>
      <c r="H671" s="223">
        <v>3105</v>
      </c>
      <c r="I671" s="224"/>
      <c r="J671" s="225">
        <f>ROUND(I671*H671,2)</f>
        <v>0</v>
      </c>
      <c r="K671" s="221" t="s">
        <v>161</v>
      </c>
      <c r="L671" s="45"/>
      <c r="M671" s="226" t="s">
        <v>1</v>
      </c>
      <c r="N671" s="227" t="s">
        <v>38</v>
      </c>
      <c r="O671" s="92"/>
      <c r="P671" s="228">
        <f>O671*H671</f>
        <v>0</v>
      </c>
      <c r="Q671" s="228">
        <v>0</v>
      </c>
      <c r="R671" s="228">
        <f>Q671*H671</f>
        <v>0</v>
      </c>
      <c r="S671" s="228">
        <v>0</v>
      </c>
      <c r="T671" s="229">
        <f>S671*H671</f>
        <v>0</v>
      </c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R671" s="230" t="s">
        <v>162</v>
      </c>
      <c r="AT671" s="230" t="s">
        <v>157</v>
      </c>
      <c r="AU671" s="230" t="s">
        <v>83</v>
      </c>
      <c r="AY671" s="18" t="s">
        <v>155</v>
      </c>
      <c r="BE671" s="231">
        <f>IF(N671="základní",J671,0)</f>
        <v>0</v>
      </c>
      <c r="BF671" s="231">
        <f>IF(N671="snížená",J671,0)</f>
        <v>0</v>
      </c>
      <c r="BG671" s="231">
        <f>IF(N671="zákl. přenesená",J671,0)</f>
        <v>0</v>
      </c>
      <c r="BH671" s="231">
        <f>IF(N671="sníž. přenesená",J671,0)</f>
        <v>0</v>
      </c>
      <c r="BI671" s="231">
        <f>IF(N671="nulová",J671,0)</f>
        <v>0</v>
      </c>
      <c r="BJ671" s="18" t="s">
        <v>81</v>
      </c>
      <c r="BK671" s="231">
        <f>ROUND(I671*H671,2)</f>
        <v>0</v>
      </c>
      <c r="BL671" s="18" t="s">
        <v>162</v>
      </c>
      <c r="BM671" s="230" t="s">
        <v>609</v>
      </c>
    </row>
    <row r="672" s="14" customFormat="1">
      <c r="A672" s="14"/>
      <c r="B672" s="243"/>
      <c r="C672" s="244"/>
      <c r="D672" s="234" t="s">
        <v>163</v>
      </c>
      <c r="E672" s="245" t="s">
        <v>1</v>
      </c>
      <c r="F672" s="246" t="s">
        <v>605</v>
      </c>
      <c r="G672" s="244"/>
      <c r="H672" s="247">
        <v>3105</v>
      </c>
      <c r="I672" s="248"/>
      <c r="J672" s="244"/>
      <c r="K672" s="244"/>
      <c r="L672" s="249"/>
      <c r="M672" s="250"/>
      <c r="N672" s="251"/>
      <c r="O672" s="251"/>
      <c r="P672" s="251"/>
      <c r="Q672" s="251"/>
      <c r="R672" s="251"/>
      <c r="S672" s="251"/>
      <c r="T672" s="252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53" t="s">
        <v>163</v>
      </c>
      <c r="AU672" s="253" t="s">
        <v>83</v>
      </c>
      <c r="AV672" s="14" t="s">
        <v>83</v>
      </c>
      <c r="AW672" s="14" t="s">
        <v>30</v>
      </c>
      <c r="AX672" s="14" t="s">
        <v>73</v>
      </c>
      <c r="AY672" s="253" t="s">
        <v>155</v>
      </c>
    </row>
    <row r="673" s="15" customFormat="1">
      <c r="A673" s="15"/>
      <c r="B673" s="254"/>
      <c r="C673" s="255"/>
      <c r="D673" s="234" t="s">
        <v>163</v>
      </c>
      <c r="E673" s="256" t="s">
        <v>1</v>
      </c>
      <c r="F673" s="257" t="s">
        <v>166</v>
      </c>
      <c r="G673" s="255"/>
      <c r="H673" s="258">
        <v>3105</v>
      </c>
      <c r="I673" s="259"/>
      <c r="J673" s="255"/>
      <c r="K673" s="255"/>
      <c r="L673" s="260"/>
      <c r="M673" s="261"/>
      <c r="N673" s="262"/>
      <c r="O673" s="262"/>
      <c r="P673" s="262"/>
      <c r="Q673" s="262"/>
      <c r="R673" s="262"/>
      <c r="S673" s="262"/>
      <c r="T673" s="263"/>
      <c r="U673" s="15"/>
      <c r="V673" s="15"/>
      <c r="W673" s="15"/>
      <c r="X673" s="15"/>
      <c r="Y673" s="15"/>
      <c r="Z673" s="15"/>
      <c r="AA673" s="15"/>
      <c r="AB673" s="15"/>
      <c r="AC673" s="15"/>
      <c r="AD673" s="15"/>
      <c r="AE673" s="15"/>
      <c r="AT673" s="264" t="s">
        <v>163</v>
      </c>
      <c r="AU673" s="264" t="s">
        <v>83</v>
      </c>
      <c r="AV673" s="15" t="s">
        <v>162</v>
      </c>
      <c r="AW673" s="15" t="s">
        <v>30</v>
      </c>
      <c r="AX673" s="15" t="s">
        <v>81</v>
      </c>
      <c r="AY673" s="264" t="s">
        <v>155</v>
      </c>
    </row>
    <row r="674" s="2" customFormat="1" ht="21.75" customHeight="1">
      <c r="A674" s="39"/>
      <c r="B674" s="40"/>
      <c r="C674" s="219" t="s">
        <v>413</v>
      </c>
      <c r="D674" s="219" t="s">
        <v>157</v>
      </c>
      <c r="E674" s="220" t="s">
        <v>610</v>
      </c>
      <c r="F674" s="221" t="s">
        <v>611</v>
      </c>
      <c r="G674" s="222" t="s">
        <v>160</v>
      </c>
      <c r="H674" s="223">
        <v>310500</v>
      </c>
      <c r="I674" s="224"/>
      <c r="J674" s="225">
        <f>ROUND(I674*H674,2)</f>
        <v>0</v>
      </c>
      <c r="K674" s="221" t="s">
        <v>161</v>
      </c>
      <c r="L674" s="45"/>
      <c r="M674" s="226" t="s">
        <v>1</v>
      </c>
      <c r="N674" s="227" t="s">
        <v>38</v>
      </c>
      <c r="O674" s="92"/>
      <c r="P674" s="228">
        <f>O674*H674</f>
        <v>0</v>
      </c>
      <c r="Q674" s="228">
        <v>0</v>
      </c>
      <c r="R674" s="228">
        <f>Q674*H674</f>
        <v>0</v>
      </c>
      <c r="S674" s="228">
        <v>0</v>
      </c>
      <c r="T674" s="229">
        <f>S674*H674</f>
        <v>0</v>
      </c>
      <c r="U674" s="39"/>
      <c r="V674" s="39"/>
      <c r="W674" s="39"/>
      <c r="X674" s="39"/>
      <c r="Y674" s="39"/>
      <c r="Z674" s="39"/>
      <c r="AA674" s="39"/>
      <c r="AB674" s="39"/>
      <c r="AC674" s="39"/>
      <c r="AD674" s="39"/>
      <c r="AE674" s="39"/>
      <c r="AR674" s="230" t="s">
        <v>162</v>
      </c>
      <c r="AT674" s="230" t="s">
        <v>157</v>
      </c>
      <c r="AU674" s="230" t="s">
        <v>83</v>
      </c>
      <c r="AY674" s="18" t="s">
        <v>155</v>
      </c>
      <c r="BE674" s="231">
        <f>IF(N674="základní",J674,0)</f>
        <v>0</v>
      </c>
      <c r="BF674" s="231">
        <f>IF(N674="snížená",J674,0)</f>
        <v>0</v>
      </c>
      <c r="BG674" s="231">
        <f>IF(N674="zákl. přenesená",J674,0)</f>
        <v>0</v>
      </c>
      <c r="BH674" s="231">
        <f>IF(N674="sníž. přenesená",J674,0)</f>
        <v>0</v>
      </c>
      <c r="BI674" s="231">
        <f>IF(N674="nulová",J674,0)</f>
        <v>0</v>
      </c>
      <c r="BJ674" s="18" t="s">
        <v>81</v>
      </c>
      <c r="BK674" s="231">
        <f>ROUND(I674*H674,2)</f>
        <v>0</v>
      </c>
      <c r="BL674" s="18" t="s">
        <v>162</v>
      </c>
      <c r="BM674" s="230" t="s">
        <v>612</v>
      </c>
    </row>
    <row r="675" s="14" customFormat="1">
      <c r="A675" s="14"/>
      <c r="B675" s="243"/>
      <c r="C675" s="244"/>
      <c r="D675" s="234" t="s">
        <v>163</v>
      </c>
      <c r="E675" s="245" t="s">
        <v>1</v>
      </c>
      <c r="F675" s="246" t="s">
        <v>601</v>
      </c>
      <c r="G675" s="244"/>
      <c r="H675" s="247">
        <v>310500</v>
      </c>
      <c r="I675" s="248"/>
      <c r="J675" s="244"/>
      <c r="K675" s="244"/>
      <c r="L675" s="249"/>
      <c r="M675" s="250"/>
      <c r="N675" s="251"/>
      <c r="O675" s="251"/>
      <c r="P675" s="251"/>
      <c r="Q675" s="251"/>
      <c r="R675" s="251"/>
      <c r="S675" s="251"/>
      <c r="T675" s="252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53" t="s">
        <v>163</v>
      </c>
      <c r="AU675" s="253" t="s">
        <v>83</v>
      </c>
      <c r="AV675" s="14" t="s">
        <v>83</v>
      </c>
      <c r="AW675" s="14" t="s">
        <v>30</v>
      </c>
      <c r="AX675" s="14" t="s">
        <v>73</v>
      </c>
      <c r="AY675" s="253" t="s">
        <v>155</v>
      </c>
    </row>
    <row r="676" s="15" customFormat="1">
      <c r="A676" s="15"/>
      <c r="B676" s="254"/>
      <c r="C676" s="255"/>
      <c r="D676" s="234" t="s">
        <v>163</v>
      </c>
      <c r="E676" s="256" t="s">
        <v>1</v>
      </c>
      <c r="F676" s="257" t="s">
        <v>166</v>
      </c>
      <c r="G676" s="255"/>
      <c r="H676" s="258">
        <v>310500</v>
      </c>
      <c r="I676" s="259"/>
      <c r="J676" s="255"/>
      <c r="K676" s="255"/>
      <c r="L676" s="260"/>
      <c r="M676" s="261"/>
      <c r="N676" s="262"/>
      <c r="O676" s="262"/>
      <c r="P676" s="262"/>
      <c r="Q676" s="262"/>
      <c r="R676" s="262"/>
      <c r="S676" s="262"/>
      <c r="T676" s="263"/>
      <c r="U676" s="15"/>
      <c r="V676" s="15"/>
      <c r="W676" s="15"/>
      <c r="X676" s="15"/>
      <c r="Y676" s="15"/>
      <c r="Z676" s="15"/>
      <c r="AA676" s="15"/>
      <c r="AB676" s="15"/>
      <c r="AC676" s="15"/>
      <c r="AD676" s="15"/>
      <c r="AE676" s="15"/>
      <c r="AT676" s="264" t="s">
        <v>163</v>
      </c>
      <c r="AU676" s="264" t="s">
        <v>83</v>
      </c>
      <c r="AV676" s="15" t="s">
        <v>162</v>
      </c>
      <c r="AW676" s="15" t="s">
        <v>30</v>
      </c>
      <c r="AX676" s="15" t="s">
        <v>81</v>
      </c>
      <c r="AY676" s="264" t="s">
        <v>155</v>
      </c>
    </row>
    <row r="677" s="2" customFormat="1" ht="21.75" customHeight="1">
      <c r="A677" s="39"/>
      <c r="B677" s="40"/>
      <c r="C677" s="219" t="s">
        <v>613</v>
      </c>
      <c r="D677" s="219" t="s">
        <v>157</v>
      </c>
      <c r="E677" s="220" t="s">
        <v>614</v>
      </c>
      <c r="F677" s="221" t="s">
        <v>615</v>
      </c>
      <c r="G677" s="222" t="s">
        <v>160</v>
      </c>
      <c r="H677" s="223">
        <v>3105</v>
      </c>
      <c r="I677" s="224"/>
      <c r="J677" s="225">
        <f>ROUND(I677*H677,2)</f>
        <v>0</v>
      </c>
      <c r="K677" s="221" t="s">
        <v>161</v>
      </c>
      <c r="L677" s="45"/>
      <c r="M677" s="226" t="s">
        <v>1</v>
      </c>
      <c r="N677" s="227" t="s">
        <v>38</v>
      </c>
      <c r="O677" s="92"/>
      <c r="P677" s="228">
        <f>O677*H677</f>
        <v>0</v>
      </c>
      <c r="Q677" s="228">
        <v>0</v>
      </c>
      <c r="R677" s="228">
        <f>Q677*H677</f>
        <v>0</v>
      </c>
      <c r="S677" s="228">
        <v>0</v>
      </c>
      <c r="T677" s="229">
        <f>S677*H677</f>
        <v>0</v>
      </c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R677" s="230" t="s">
        <v>162</v>
      </c>
      <c r="AT677" s="230" t="s">
        <v>157</v>
      </c>
      <c r="AU677" s="230" t="s">
        <v>83</v>
      </c>
      <c r="AY677" s="18" t="s">
        <v>155</v>
      </c>
      <c r="BE677" s="231">
        <f>IF(N677="základní",J677,0)</f>
        <v>0</v>
      </c>
      <c r="BF677" s="231">
        <f>IF(N677="snížená",J677,0)</f>
        <v>0</v>
      </c>
      <c r="BG677" s="231">
        <f>IF(N677="zákl. přenesená",J677,0)</f>
        <v>0</v>
      </c>
      <c r="BH677" s="231">
        <f>IF(N677="sníž. přenesená",J677,0)</f>
        <v>0</v>
      </c>
      <c r="BI677" s="231">
        <f>IF(N677="nulová",J677,0)</f>
        <v>0</v>
      </c>
      <c r="BJ677" s="18" t="s">
        <v>81</v>
      </c>
      <c r="BK677" s="231">
        <f>ROUND(I677*H677,2)</f>
        <v>0</v>
      </c>
      <c r="BL677" s="18" t="s">
        <v>162</v>
      </c>
      <c r="BM677" s="230" t="s">
        <v>616</v>
      </c>
    </row>
    <row r="678" s="14" customFormat="1">
      <c r="A678" s="14"/>
      <c r="B678" s="243"/>
      <c r="C678" s="244"/>
      <c r="D678" s="234" t="s">
        <v>163</v>
      </c>
      <c r="E678" s="245" t="s">
        <v>1</v>
      </c>
      <c r="F678" s="246" t="s">
        <v>605</v>
      </c>
      <c r="G678" s="244"/>
      <c r="H678" s="247">
        <v>3105</v>
      </c>
      <c r="I678" s="248"/>
      <c r="J678" s="244"/>
      <c r="K678" s="244"/>
      <c r="L678" s="249"/>
      <c r="M678" s="250"/>
      <c r="N678" s="251"/>
      <c r="O678" s="251"/>
      <c r="P678" s="251"/>
      <c r="Q678" s="251"/>
      <c r="R678" s="251"/>
      <c r="S678" s="251"/>
      <c r="T678" s="252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53" t="s">
        <v>163</v>
      </c>
      <c r="AU678" s="253" t="s">
        <v>83</v>
      </c>
      <c r="AV678" s="14" t="s">
        <v>83</v>
      </c>
      <c r="AW678" s="14" t="s">
        <v>30</v>
      </c>
      <c r="AX678" s="14" t="s">
        <v>73</v>
      </c>
      <c r="AY678" s="253" t="s">
        <v>155</v>
      </c>
    </row>
    <row r="679" s="15" customFormat="1">
      <c r="A679" s="15"/>
      <c r="B679" s="254"/>
      <c r="C679" s="255"/>
      <c r="D679" s="234" t="s">
        <v>163</v>
      </c>
      <c r="E679" s="256" t="s">
        <v>1</v>
      </c>
      <c r="F679" s="257" t="s">
        <v>166</v>
      </c>
      <c r="G679" s="255"/>
      <c r="H679" s="258">
        <v>3105</v>
      </c>
      <c r="I679" s="259"/>
      <c r="J679" s="255"/>
      <c r="K679" s="255"/>
      <c r="L679" s="260"/>
      <c r="M679" s="261"/>
      <c r="N679" s="262"/>
      <c r="O679" s="262"/>
      <c r="P679" s="262"/>
      <c r="Q679" s="262"/>
      <c r="R679" s="262"/>
      <c r="S679" s="262"/>
      <c r="T679" s="263"/>
      <c r="U679" s="15"/>
      <c r="V679" s="15"/>
      <c r="W679" s="15"/>
      <c r="X679" s="15"/>
      <c r="Y679" s="15"/>
      <c r="Z679" s="15"/>
      <c r="AA679" s="15"/>
      <c r="AB679" s="15"/>
      <c r="AC679" s="15"/>
      <c r="AD679" s="15"/>
      <c r="AE679" s="15"/>
      <c r="AT679" s="264" t="s">
        <v>163</v>
      </c>
      <c r="AU679" s="264" t="s">
        <v>83</v>
      </c>
      <c r="AV679" s="15" t="s">
        <v>162</v>
      </c>
      <c r="AW679" s="15" t="s">
        <v>30</v>
      </c>
      <c r="AX679" s="15" t="s">
        <v>81</v>
      </c>
      <c r="AY679" s="264" t="s">
        <v>155</v>
      </c>
    </row>
    <row r="680" s="2" customFormat="1" ht="16.5" customHeight="1">
      <c r="A680" s="39"/>
      <c r="B680" s="40"/>
      <c r="C680" s="219" t="s">
        <v>417</v>
      </c>
      <c r="D680" s="219" t="s">
        <v>157</v>
      </c>
      <c r="E680" s="220" t="s">
        <v>617</v>
      </c>
      <c r="F680" s="221" t="s">
        <v>618</v>
      </c>
      <c r="G680" s="222" t="s">
        <v>354</v>
      </c>
      <c r="H680" s="223">
        <v>17.5</v>
      </c>
      <c r="I680" s="224"/>
      <c r="J680" s="225">
        <f>ROUND(I680*H680,2)</f>
        <v>0</v>
      </c>
      <c r="K680" s="221" t="s">
        <v>161</v>
      </c>
      <c r="L680" s="45"/>
      <c r="M680" s="226" t="s">
        <v>1</v>
      </c>
      <c r="N680" s="227" t="s">
        <v>38</v>
      </c>
      <c r="O680" s="92"/>
      <c r="P680" s="228">
        <f>O680*H680</f>
        <v>0</v>
      </c>
      <c r="Q680" s="228">
        <v>0</v>
      </c>
      <c r="R680" s="228">
        <f>Q680*H680</f>
        <v>0</v>
      </c>
      <c r="S680" s="228">
        <v>0</v>
      </c>
      <c r="T680" s="229">
        <f>S680*H680</f>
        <v>0</v>
      </c>
      <c r="U680" s="39"/>
      <c r="V680" s="39"/>
      <c r="W680" s="39"/>
      <c r="X680" s="39"/>
      <c r="Y680" s="39"/>
      <c r="Z680" s="39"/>
      <c r="AA680" s="39"/>
      <c r="AB680" s="39"/>
      <c r="AC680" s="39"/>
      <c r="AD680" s="39"/>
      <c r="AE680" s="39"/>
      <c r="AR680" s="230" t="s">
        <v>162</v>
      </c>
      <c r="AT680" s="230" t="s">
        <v>157</v>
      </c>
      <c r="AU680" s="230" t="s">
        <v>83</v>
      </c>
      <c r="AY680" s="18" t="s">
        <v>155</v>
      </c>
      <c r="BE680" s="231">
        <f>IF(N680="základní",J680,0)</f>
        <v>0</v>
      </c>
      <c r="BF680" s="231">
        <f>IF(N680="snížená",J680,0)</f>
        <v>0</v>
      </c>
      <c r="BG680" s="231">
        <f>IF(N680="zákl. přenesená",J680,0)</f>
        <v>0</v>
      </c>
      <c r="BH680" s="231">
        <f>IF(N680="sníž. přenesená",J680,0)</f>
        <v>0</v>
      </c>
      <c r="BI680" s="231">
        <f>IF(N680="nulová",J680,0)</f>
        <v>0</v>
      </c>
      <c r="BJ680" s="18" t="s">
        <v>81</v>
      </c>
      <c r="BK680" s="231">
        <f>ROUND(I680*H680,2)</f>
        <v>0</v>
      </c>
      <c r="BL680" s="18" t="s">
        <v>162</v>
      </c>
      <c r="BM680" s="230" t="s">
        <v>619</v>
      </c>
    </row>
    <row r="681" s="13" customFormat="1">
      <c r="A681" s="13"/>
      <c r="B681" s="232"/>
      <c r="C681" s="233"/>
      <c r="D681" s="234" t="s">
        <v>163</v>
      </c>
      <c r="E681" s="235" t="s">
        <v>1</v>
      </c>
      <c r="F681" s="236" t="s">
        <v>620</v>
      </c>
      <c r="G681" s="233"/>
      <c r="H681" s="235" t="s">
        <v>1</v>
      </c>
      <c r="I681" s="237"/>
      <c r="J681" s="233"/>
      <c r="K681" s="233"/>
      <c r="L681" s="238"/>
      <c r="M681" s="239"/>
      <c r="N681" s="240"/>
      <c r="O681" s="240"/>
      <c r="P681" s="240"/>
      <c r="Q681" s="240"/>
      <c r="R681" s="240"/>
      <c r="S681" s="240"/>
      <c r="T681" s="241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42" t="s">
        <v>163</v>
      </c>
      <c r="AU681" s="242" t="s">
        <v>83</v>
      </c>
      <c r="AV681" s="13" t="s">
        <v>81</v>
      </c>
      <c r="AW681" s="13" t="s">
        <v>30</v>
      </c>
      <c r="AX681" s="13" t="s">
        <v>73</v>
      </c>
      <c r="AY681" s="242" t="s">
        <v>155</v>
      </c>
    </row>
    <row r="682" s="14" customFormat="1">
      <c r="A682" s="14"/>
      <c r="B682" s="243"/>
      <c r="C682" s="244"/>
      <c r="D682" s="234" t="s">
        <v>163</v>
      </c>
      <c r="E682" s="245" t="s">
        <v>1</v>
      </c>
      <c r="F682" s="246" t="s">
        <v>621</v>
      </c>
      <c r="G682" s="244"/>
      <c r="H682" s="247">
        <v>17.5</v>
      </c>
      <c r="I682" s="248"/>
      <c r="J682" s="244"/>
      <c r="K682" s="244"/>
      <c r="L682" s="249"/>
      <c r="M682" s="250"/>
      <c r="N682" s="251"/>
      <c r="O682" s="251"/>
      <c r="P682" s="251"/>
      <c r="Q682" s="251"/>
      <c r="R682" s="251"/>
      <c r="S682" s="251"/>
      <c r="T682" s="252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53" t="s">
        <v>163</v>
      </c>
      <c r="AU682" s="253" t="s">
        <v>83</v>
      </c>
      <c r="AV682" s="14" t="s">
        <v>83</v>
      </c>
      <c r="AW682" s="14" t="s">
        <v>30</v>
      </c>
      <c r="AX682" s="14" t="s">
        <v>73</v>
      </c>
      <c r="AY682" s="253" t="s">
        <v>155</v>
      </c>
    </row>
    <row r="683" s="15" customFormat="1">
      <c r="A683" s="15"/>
      <c r="B683" s="254"/>
      <c r="C683" s="255"/>
      <c r="D683" s="234" t="s">
        <v>163</v>
      </c>
      <c r="E683" s="256" t="s">
        <v>1</v>
      </c>
      <c r="F683" s="257" t="s">
        <v>166</v>
      </c>
      <c r="G683" s="255"/>
      <c r="H683" s="258">
        <v>17.5</v>
      </c>
      <c r="I683" s="259"/>
      <c r="J683" s="255"/>
      <c r="K683" s="255"/>
      <c r="L683" s="260"/>
      <c r="M683" s="261"/>
      <c r="N683" s="262"/>
      <c r="O683" s="262"/>
      <c r="P683" s="262"/>
      <c r="Q683" s="262"/>
      <c r="R683" s="262"/>
      <c r="S683" s="262"/>
      <c r="T683" s="263"/>
      <c r="U683" s="15"/>
      <c r="V683" s="15"/>
      <c r="W683" s="15"/>
      <c r="X683" s="15"/>
      <c r="Y683" s="15"/>
      <c r="Z683" s="15"/>
      <c r="AA683" s="15"/>
      <c r="AB683" s="15"/>
      <c r="AC683" s="15"/>
      <c r="AD683" s="15"/>
      <c r="AE683" s="15"/>
      <c r="AT683" s="264" t="s">
        <v>163</v>
      </c>
      <c r="AU683" s="264" t="s">
        <v>83</v>
      </c>
      <c r="AV683" s="15" t="s">
        <v>162</v>
      </c>
      <c r="AW683" s="15" t="s">
        <v>30</v>
      </c>
      <c r="AX683" s="15" t="s">
        <v>81</v>
      </c>
      <c r="AY683" s="264" t="s">
        <v>155</v>
      </c>
    </row>
    <row r="684" s="2" customFormat="1" ht="24.15" customHeight="1">
      <c r="A684" s="39"/>
      <c r="B684" s="40"/>
      <c r="C684" s="219" t="s">
        <v>622</v>
      </c>
      <c r="D684" s="219" t="s">
        <v>157</v>
      </c>
      <c r="E684" s="220" t="s">
        <v>623</v>
      </c>
      <c r="F684" s="221" t="s">
        <v>624</v>
      </c>
      <c r="G684" s="222" t="s">
        <v>354</v>
      </c>
      <c r="H684" s="223">
        <v>2625</v>
      </c>
      <c r="I684" s="224"/>
      <c r="J684" s="225">
        <f>ROUND(I684*H684,2)</f>
        <v>0</v>
      </c>
      <c r="K684" s="221" t="s">
        <v>161</v>
      </c>
      <c r="L684" s="45"/>
      <c r="M684" s="226" t="s">
        <v>1</v>
      </c>
      <c r="N684" s="227" t="s">
        <v>38</v>
      </c>
      <c r="O684" s="92"/>
      <c r="P684" s="228">
        <f>O684*H684</f>
        <v>0</v>
      </c>
      <c r="Q684" s="228">
        <v>0</v>
      </c>
      <c r="R684" s="228">
        <f>Q684*H684</f>
        <v>0</v>
      </c>
      <c r="S684" s="228">
        <v>0</v>
      </c>
      <c r="T684" s="229">
        <f>S684*H684</f>
        <v>0</v>
      </c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R684" s="230" t="s">
        <v>162</v>
      </c>
      <c r="AT684" s="230" t="s">
        <v>157</v>
      </c>
      <c r="AU684" s="230" t="s">
        <v>83</v>
      </c>
      <c r="AY684" s="18" t="s">
        <v>155</v>
      </c>
      <c r="BE684" s="231">
        <f>IF(N684="základní",J684,0)</f>
        <v>0</v>
      </c>
      <c r="BF684" s="231">
        <f>IF(N684="snížená",J684,0)</f>
        <v>0</v>
      </c>
      <c r="BG684" s="231">
        <f>IF(N684="zákl. přenesená",J684,0)</f>
        <v>0</v>
      </c>
      <c r="BH684" s="231">
        <f>IF(N684="sníž. přenesená",J684,0)</f>
        <v>0</v>
      </c>
      <c r="BI684" s="231">
        <f>IF(N684="nulová",J684,0)</f>
        <v>0</v>
      </c>
      <c r="BJ684" s="18" t="s">
        <v>81</v>
      </c>
      <c r="BK684" s="231">
        <f>ROUND(I684*H684,2)</f>
        <v>0</v>
      </c>
      <c r="BL684" s="18" t="s">
        <v>162</v>
      </c>
      <c r="BM684" s="230" t="s">
        <v>625</v>
      </c>
    </row>
    <row r="685" s="14" customFormat="1">
      <c r="A685" s="14"/>
      <c r="B685" s="243"/>
      <c r="C685" s="244"/>
      <c r="D685" s="234" t="s">
        <v>163</v>
      </c>
      <c r="E685" s="245" t="s">
        <v>1</v>
      </c>
      <c r="F685" s="246" t="s">
        <v>626</v>
      </c>
      <c r="G685" s="244"/>
      <c r="H685" s="247">
        <v>2625</v>
      </c>
      <c r="I685" s="248"/>
      <c r="J685" s="244"/>
      <c r="K685" s="244"/>
      <c r="L685" s="249"/>
      <c r="M685" s="250"/>
      <c r="N685" s="251"/>
      <c r="O685" s="251"/>
      <c r="P685" s="251"/>
      <c r="Q685" s="251"/>
      <c r="R685" s="251"/>
      <c r="S685" s="251"/>
      <c r="T685" s="252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53" t="s">
        <v>163</v>
      </c>
      <c r="AU685" s="253" t="s">
        <v>83</v>
      </c>
      <c r="AV685" s="14" t="s">
        <v>83</v>
      </c>
      <c r="AW685" s="14" t="s">
        <v>30</v>
      </c>
      <c r="AX685" s="14" t="s">
        <v>73</v>
      </c>
      <c r="AY685" s="253" t="s">
        <v>155</v>
      </c>
    </row>
    <row r="686" s="15" customFormat="1">
      <c r="A686" s="15"/>
      <c r="B686" s="254"/>
      <c r="C686" s="255"/>
      <c r="D686" s="234" t="s">
        <v>163</v>
      </c>
      <c r="E686" s="256" t="s">
        <v>1</v>
      </c>
      <c r="F686" s="257" t="s">
        <v>166</v>
      </c>
      <c r="G686" s="255"/>
      <c r="H686" s="258">
        <v>2625</v>
      </c>
      <c r="I686" s="259"/>
      <c r="J686" s="255"/>
      <c r="K686" s="255"/>
      <c r="L686" s="260"/>
      <c r="M686" s="261"/>
      <c r="N686" s="262"/>
      <c r="O686" s="262"/>
      <c r="P686" s="262"/>
      <c r="Q686" s="262"/>
      <c r="R686" s="262"/>
      <c r="S686" s="262"/>
      <c r="T686" s="263"/>
      <c r="U686" s="15"/>
      <c r="V686" s="15"/>
      <c r="W686" s="15"/>
      <c r="X686" s="15"/>
      <c r="Y686" s="15"/>
      <c r="Z686" s="15"/>
      <c r="AA686" s="15"/>
      <c r="AB686" s="15"/>
      <c r="AC686" s="15"/>
      <c r="AD686" s="15"/>
      <c r="AE686" s="15"/>
      <c r="AT686" s="264" t="s">
        <v>163</v>
      </c>
      <c r="AU686" s="264" t="s">
        <v>83</v>
      </c>
      <c r="AV686" s="15" t="s">
        <v>162</v>
      </c>
      <c r="AW686" s="15" t="s">
        <v>30</v>
      </c>
      <c r="AX686" s="15" t="s">
        <v>81</v>
      </c>
      <c r="AY686" s="264" t="s">
        <v>155</v>
      </c>
    </row>
    <row r="687" s="2" customFormat="1" ht="16.5" customHeight="1">
      <c r="A687" s="39"/>
      <c r="B687" s="40"/>
      <c r="C687" s="219" t="s">
        <v>423</v>
      </c>
      <c r="D687" s="219" t="s">
        <v>157</v>
      </c>
      <c r="E687" s="220" t="s">
        <v>627</v>
      </c>
      <c r="F687" s="221" t="s">
        <v>628</v>
      </c>
      <c r="G687" s="222" t="s">
        <v>354</v>
      </c>
      <c r="H687" s="223">
        <v>17.5</v>
      </c>
      <c r="I687" s="224"/>
      <c r="J687" s="225">
        <f>ROUND(I687*H687,2)</f>
        <v>0</v>
      </c>
      <c r="K687" s="221" t="s">
        <v>161</v>
      </c>
      <c r="L687" s="45"/>
      <c r="M687" s="226" t="s">
        <v>1</v>
      </c>
      <c r="N687" s="227" t="s">
        <v>38</v>
      </c>
      <c r="O687" s="92"/>
      <c r="P687" s="228">
        <f>O687*H687</f>
        <v>0</v>
      </c>
      <c r="Q687" s="228">
        <v>0</v>
      </c>
      <c r="R687" s="228">
        <f>Q687*H687</f>
        <v>0</v>
      </c>
      <c r="S687" s="228">
        <v>0</v>
      </c>
      <c r="T687" s="229">
        <f>S687*H687</f>
        <v>0</v>
      </c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R687" s="230" t="s">
        <v>162</v>
      </c>
      <c r="AT687" s="230" t="s">
        <v>157</v>
      </c>
      <c r="AU687" s="230" t="s">
        <v>83</v>
      </c>
      <c r="AY687" s="18" t="s">
        <v>155</v>
      </c>
      <c r="BE687" s="231">
        <f>IF(N687="základní",J687,0)</f>
        <v>0</v>
      </c>
      <c r="BF687" s="231">
        <f>IF(N687="snížená",J687,0)</f>
        <v>0</v>
      </c>
      <c r="BG687" s="231">
        <f>IF(N687="zákl. přenesená",J687,0)</f>
        <v>0</v>
      </c>
      <c r="BH687" s="231">
        <f>IF(N687="sníž. přenesená",J687,0)</f>
        <v>0</v>
      </c>
      <c r="BI687" s="231">
        <f>IF(N687="nulová",J687,0)</f>
        <v>0</v>
      </c>
      <c r="BJ687" s="18" t="s">
        <v>81</v>
      </c>
      <c r="BK687" s="231">
        <f>ROUND(I687*H687,2)</f>
        <v>0</v>
      </c>
      <c r="BL687" s="18" t="s">
        <v>162</v>
      </c>
      <c r="BM687" s="230" t="s">
        <v>629</v>
      </c>
    </row>
    <row r="688" s="14" customFormat="1">
      <c r="A688" s="14"/>
      <c r="B688" s="243"/>
      <c r="C688" s="244"/>
      <c r="D688" s="234" t="s">
        <v>163</v>
      </c>
      <c r="E688" s="245" t="s">
        <v>1</v>
      </c>
      <c r="F688" s="246" t="s">
        <v>630</v>
      </c>
      <c r="G688" s="244"/>
      <c r="H688" s="247">
        <v>17.5</v>
      </c>
      <c r="I688" s="248"/>
      <c r="J688" s="244"/>
      <c r="K688" s="244"/>
      <c r="L688" s="249"/>
      <c r="M688" s="250"/>
      <c r="N688" s="251"/>
      <c r="O688" s="251"/>
      <c r="P688" s="251"/>
      <c r="Q688" s="251"/>
      <c r="R688" s="251"/>
      <c r="S688" s="251"/>
      <c r="T688" s="252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53" t="s">
        <v>163</v>
      </c>
      <c r="AU688" s="253" t="s">
        <v>83</v>
      </c>
      <c r="AV688" s="14" t="s">
        <v>83</v>
      </c>
      <c r="AW688" s="14" t="s">
        <v>30</v>
      </c>
      <c r="AX688" s="14" t="s">
        <v>73</v>
      </c>
      <c r="AY688" s="253" t="s">
        <v>155</v>
      </c>
    </row>
    <row r="689" s="15" customFormat="1">
      <c r="A689" s="15"/>
      <c r="B689" s="254"/>
      <c r="C689" s="255"/>
      <c r="D689" s="234" t="s">
        <v>163</v>
      </c>
      <c r="E689" s="256" t="s">
        <v>1</v>
      </c>
      <c r="F689" s="257" t="s">
        <v>166</v>
      </c>
      <c r="G689" s="255"/>
      <c r="H689" s="258">
        <v>17.5</v>
      </c>
      <c r="I689" s="259"/>
      <c r="J689" s="255"/>
      <c r="K689" s="255"/>
      <c r="L689" s="260"/>
      <c r="M689" s="261"/>
      <c r="N689" s="262"/>
      <c r="O689" s="262"/>
      <c r="P689" s="262"/>
      <c r="Q689" s="262"/>
      <c r="R689" s="262"/>
      <c r="S689" s="262"/>
      <c r="T689" s="263"/>
      <c r="U689" s="15"/>
      <c r="V689" s="15"/>
      <c r="W689" s="15"/>
      <c r="X689" s="15"/>
      <c r="Y689" s="15"/>
      <c r="Z689" s="15"/>
      <c r="AA689" s="15"/>
      <c r="AB689" s="15"/>
      <c r="AC689" s="15"/>
      <c r="AD689" s="15"/>
      <c r="AE689" s="15"/>
      <c r="AT689" s="264" t="s">
        <v>163</v>
      </c>
      <c r="AU689" s="264" t="s">
        <v>83</v>
      </c>
      <c r="AV689" s="15" t="s">
        <v>162</v>
      </c>
      <c r="AW689" s="15" t="s">
        <v>30</v>
      </c>
      <c r="AX689" s="15" t="s">
        <v>81</v>
      </c>
      <c r="AY689" s="264" t="s">
        <v>155</v>
      </c>
    </row>
    <row r="690" s="2" customFormat="1" ht="24.15" customHeight="1">
      <c r="A690" s="39"/>
      <c r="B690" s="40"/>
      <c r="C690" s="219" t="s">
        <v>631</v>
      </c>
      <c r="D690" s="219" t="s">
        <v>157</v>
      </c>
      <c r="E690" s="220" t="s">
        <v>632</v>
      </c>
      <c r="F690" s="221" t="s">
        <v>633</v>
      </c>
      <c r="G690" s="222" t="s">
        <v>160</v>
      </c>
      <c r="H690" s="223">
        <v>328.5</v>
      </c>
      <c r="I690" s="224"/>
      <c r="J690" s="225">
        <f>ROUND(I690*H690,2)</f>
        <v>0</v>
      </c>
      <c r="K690" s="221" t="s">
        <v>161</v>
      </c>
      <c r="L690" s="45"/>
      <c r="M690" s="226" t="s">
        <v>1</v>
      </c>
      <c r="N690" s="227" t="s">
        <v>38</v>
      </c>
      <c r="O690" s="92"/>
      <c r="P690" s="228">
        <f>O690*H690</f>
        <v>0</v>
      </c>
      <c r="Q690" s="228">
        <v>4.0000000000000003E-05</v>
      </c>
      <c r="R690" s="228">
        <f>Q690*H690</f>
        <v>0.013140000000000001</v>
      </c>
      <c r="S690" s="228">
        <v>0</v>
      </c>
      <c r="T690" s="229">
        <f>S690*H690</f>
        <v>0</v>
      </c>
      <c r="U690" s="39"/>
      <c r="V690" s="39"/>
      <c r="W690" s="39"/>
      <c r="X690" s="39"/>
      <c r="Y690" s="39"/>
      <c r="Z690" s="39"/>
      <c r="AA690" s="39"/>
      <c r="AB690" s="39"/>
      <c r="AC690" s="39"/>
      <c r="AD690" s="39"/>
      <c r="AE690" s="39"/>
      <c r="AR690" s="230" t="s">
        <v>162</v>
      </c>
      <c r="AT690" s="230" t="s">
        <v>157</v>
      </c>
      <c r="AU690" s="230" t="s">
        <v>83</v>
      </c>
      <c r="AY690" s="18" t="s">
        <v>155</v>
      </c>
      <c r="BE690" s="231">
        <f>IF(N690="základní",J690,0)</f>
        <v>0</v>
      </c>
      <c r="BF690" s="231">
        <f>IF(N690="snížená",J690,0)</f>
        <v>0</v>
      </c>
      <c r="BG690" s="231">
        <f>IF(N690="zákl. přenesená",J690,0)</f>
        <v>0</v>
      </c>
      <c r="BH690" s="231">
        <f>IF(N690="sníž. přenesená",J690,0)</f>
        <v>0</v>
      </c>
      <c r="BI690" s="231">
        <f>IF(N690="nulová",J690,0)</f>
        <v>0</v>
      </c>
      <c r="BJ690" s="18" t="s">
        <v>81</v>
      </c>
      <c r="BK690" s="231">
        <f>ROUND(I690*H690,2)</f>
        <v>0</v>
      </c>
      <c r="BL690" s="18" t="s">
        <v>162</v>
      </c>
      <c r="BM690" s="230" t="s">
        <v>634</v>
      </c>
    </row>
    <row r="691" s="13" customFormat="1">
      <c r="A691" s="13"/>
      <c r="B691" s="232"/>
      <c r="C691" s="233"/>
      <c r="D691" s="234" t="s">
        <v>163</v>
      </c>
      <c r="E691" s="235" t="s">
        <v>1</v>
      </c>
      <c r="F691" s="236" t="s">
        <v>207</v>
      </c>
      <c r="G691" s="233"/>
      <c r="H691" s="235" t="s">
        <v>1</v>
      </c>
      <c r="I691" s="237"/>
      <c r="J691" s="233"/>
      <c r="K691" s="233"/>
      <c r="L691" s="238"/>
      <c r="M691" s="239"/>
      <c r="N691" s="240"/>
      <c r="O691" s="240"/>
      <c r="P691" s="240"/>
      <c r="Q691" s="240"/>
      <c r="R691" s="240"/>
      <c r="S691" s="240"/>
      <c r="T691" s="241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42" t="s">
        <v>163</v>
      </c>
      <c r="AU691" s="242" t="s">
        <v>83</v>
      </c>
      <c r="AV691" s="13" t="s">
        <v>81</v>
      </c>
      <c r="AW691" s="13" t="s">
        <v>30</v>
      </c>
      <c r="AX691" s="13" t="s">
        <v>73</v>
      </c>
      <c r="AY691" s="242" t="s">
        <v>155</v>
      </c>
    </row>
    <row r="692" s="14" customFormat="1">
      <c r="A692" s="14"/>
      <c r="B692" s="243"/>
      <c r="C692" s="244"/>
      <c r="D692" s="234" t="s">
        <v>163</v>
      </c>
      <c r="E692" s="245" t="s">
        <v>1</v>
      </c>
      <c r="F692" s="246" t="s">
        <v>517</v>
      </c>
      <c r="G692" s="244"/>
      <c r="H692" s="247">
        <v>328.5</v>
      </c>
      <c r="I692" s="248"/>
      <c r="J692" s="244"/>
      <c r="K692" s="244"/>
      <c r="L692" s="249"/>
      <c r="M692" s="250"/>
      <c r="N692" s="251"/>
      <c r="O692" s="251"/>
      <c r="P692" s="251"/>
      <c r="Q692" s="251"/>
      <c r="R692" s="251"/>
      <c r="S692" s="251"/>
      <c r="T692" s="252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53" t="s">
        <v>163</v>
      </c>
      <c r="AU692" s="253" t="s">
        <v>83</v>
      </c>
      <c r="AV692" s="14" t="s">
        <v>83</v>
      </c>
      <c r="AW692" s="14" t="s">
        <v>30</v>
      </c>
      <c r="AX692" s="14" t="s">
        <v>73</v>
      </c>
      <c r="AY692" s="253" t="s">
        <v>155</v>
      </c>
    </row>
    <row r="693" s="15" customFormat="1">
      <c r="A693" s="15"/>
      <c r="B693" s="254"/>
      <c r="C693" s="255"/>
      <c r="D693" s="234" t="s">
        <v>163</v>
      </c>
      <c r="E693" s="256" t="s">
        <v>1</v>
      </c>
      <c r="F693" s="257" t="s">
        <v>166</v>
      </c>
      <c r="G693" s="255"/>
      <c r="H693" s="258">
        <v>328.5</v>
      </c>
      <c r="I693" s="259"/>
      <c r="J693" s="255"/>
      <c r="K693" s="255"/>
      <c r="L693" s="260"/>
      <c r="M693" s="261"/>
      <c r="N693" s="262"/>
      <c r="O693" s="262"/>
      <c r="P693" s="262"/>
      <c r="Q693" s="262"/>
      <c r="R693" s="262"/>
      <c r="S693" s="262"/>
      <c r="T693" s="263"/>
      <c r="U693" s="15"/>
      <c r="V693" s="15"/>
      <c r="W693" s="15"/>
      <c r="X693" s="15"/>
      <c r="Y693" s="15"/>
      <c r="Z693" s="15"/>
      <c r="AA693" s="15"/>
      <c r="AB693" s="15"/>
      <c r="AC693" s="15"/>
      <c r="AD693" s="15"/>
      <c r="AE693" s="15"/>
      <c r="AT693" s="264" t="s">
        <v>163</v>
      </c>
      <c r="AU693" s="264" t="s">
        <v>83</v>
      </c>
      <c r="AV693" s="15" t="s">
        <v>162</v>
      </c>
      <c r="AW693" s="15" t="s">
        <v>30</v>
      </c>
      <c r="AX693" s="15" t="s">
        <v>81</v>
      </c>
      <c r="AY693" s="264" t="s">
        <v>155</v>
      </c>
    </row>
    <row r="694" s="2" customFormat="1" ht="24.15" customHeight="1">
      <c r="A694" s="39"/>
      <c r="B694" s="40"/>
      <c r="C694" s="219" t="s">
        <v>429</v>
      </c>
      <c r="D694" s="219" t="s">
        <v>157</v>
      </c>
      <c r="E694" s="220" t="s">
        <v>635</v>
      </c>
      <c r="F694" s="221" t="s">
        <v>636</v>
      </c>
      <c r="G694" s="222" t="s">
        <v>160</v>
      </c>
      <c r="H694" s="223">
        <v>2460.4989999999998</v>
      </c>
      <c r="I694" s="224"/>
      <c r="J694" s="225">
        <f>ROUND(I694*H694,2)</f>
        <v>0</v>
      </c>
      <c r="K694" s="221" t="s">
        <v>161</v>
      </c>
      <c r="L694" s="45"/>
      <c r="M694" s="226" t="s">
        <v>1</v>
      </c>
      <c r="N694" s="227" t="s">
        <v>38</v>
      </c>
      <c r="O694" s="92"/>
      <c r="P694" s="228">
        <f>O694*H694</f>
        <v>0</v>
      </c>
      <c r="Q694" s="228">
        <v>0</v>
      </c>
      <c r="R694" s="228">
        <f>Q694*H694</f>
        <v>0</v>
      </c>
      <c r="S694" s="228">
        <v>0.01</v>
      </c>
      <c r="T694" s="229">
        <f>S694*H694</f>
        <v>24.604989999999997</v>
      </c>
      <c r="U694" s="39"/>
      <c r="V694" s="39"/>
      <c r="W694" s="39"/>
      <c r="X694" s="39"/>
      <c r="Y694" s="39"/>
      <c r="Z694" s="39"/>
      <c r="AA694" s="39"/>
      <c r="AB694" s="39"/>
      <c r="AC694" s="39"/>
      <c r="AD694" s="39"/>
      <c r="AE694" s="39"/>
      <c r="AR694" s="230" t="s">
        <v>162</v>
      </c>
      <c r="AT694" s="230" t="s">
        <v>157</v>
      </c>
      <c r="AU694" s="230" t="s">
        <v>83</v>
      </c>
      <c r="AY694" s="18" t="s">
        <v>155</v>
      </c>
      <c r="BE694" s="231">
        <f>IF(N694="základní",J694,0)</f>
        <v>0</v>
      </c>
      <c r="BF694" s="231">
        <f>IF(N694="snížená",J694,0)</f>
        <v>0</v>
      </c>
      <c r="BG694" s="231">
        <f>IF(N694="zákl. přenesená",J694,0)</f>
        <v>0</v>
      </c>
      <c r="BH694" s="231">
        <f>IF(N694="sníž. přenesená",J694,0)</f>
        <v>0</v>
      </c>
      <c r="BI694" s="231">
        <f>IF(N694="nulová",J694,0)</f>
        <v>0</v>
      </c>
      <c r="BJ694" s="18" t="s">
        <v>81</v>
      </c>
      <c r="BK694" s="231">
        <f>ROUND(I694*H694,2)</f>
        <v>0</v>
      </c>
      <c r="BL694" s="18" t="s">
        <v>162</v>
      </c>
      <c r="BM694" s="230" t="s">
        <v>637</v>
      </c>
    </row>
    <row r="695" s="13" customFormat="1">
      <c r="A695" s="13"/>
      <c r="B695" s="232"/>
      <c r="C695" s="233"/>
      <c r="D695" s="234" t="s">
        <v>163</v>
      </c>
      <c r="E695" s="235" t="s">
        <v>1</v>
      </c>
      <c r="F695" s="236" t="s">
        <v>508</v>
      </c>
      <c r="G695" s="233"/>
      <c r="H695" s="235" t="s">
        <v>1</v>
      </c>
      <c r="I695" s="237"/>
      <c r="J695" s="233"/>
      <c r="K695" s="233"/>
      <c r="L695" s="238"/>
      <c r="M695" s="239"/>
      <c r="N695" s="240"/>
      <c r="O695" s="240"/>
      <c r="P695" s="240"/>
      <c r="Q695" s="240"/>
      <c r="R695" s="240"/>
      <c r="S695" s="240"/>
      <c r="T695" s="241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42" t="s">
        <v>163</v>
      </c>
      <c r="AU695" s="242" t="s">
        <v>83</v>
      </c>
      <c r="AV695" s="13" t="s">
        <v>81</v>
      </c>
      <c r="AW695" s="13" t="s">
        <v>30</v>
      </c>
      <c r="AX695" s="13" t="s">
        <v>73</v>
      </c>
      <c r="AY695" s="242" t="s">
        <v>155</v>
      </c>
    </row>
    <row r="696" s="13" customFormat="1">
      <c r="A696" s="13"/>
      <c r="B696" s="232"/>
      <c r="C696" s="233"/>
      <c r="D696" s="234" t="s">
        <v>163</v>
      </c>
      <c r="E696" s="235" t="s">
        <v>1</v>
      </c>
      <c r="F696" s="236" t="s">
        <v>260</v>
      </c>
      <c r="G696" s="233"/>
      <c r="H696" s="235" t="s">
        <v>1</v>
      </c>
      <c r="I696" s="237"/>
      <c r="J696" s="233"/>
      <c r="K696" s="233"/>
      <c r="L696" s="238"/>
      <c r="M696" s="239"/>
      <c r="N696" s="240"/>
      <c r="O696" s="240"/>
      <c r="P696" s="240"/>
      <c r="Q696" s="240"/>
      <c r="R696" s="240"/>
      <c r="S696" s="240"/>
      <c r="T696" s="241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42" t="s">
        <v>163</v>
      </c>
      <c r="AU696" s="242" t="s">
        <v>83</v>
      </c>
      <c r="AV696" s="13" t="s">
        <v>81</v>
      </c>
      <c r="AW696" s="13" t="s">
        <v>30</v>
      </c>
      <c r="AX696" s="13" t="s">
        <v>73</v>
      </c>
      <c r="AY696" s="242" t="s">
        <v>155</v>
      </c>
    </row>
    <row r="697" s="14" customFormat="1">
      <c r="A697" s="14"/>
      <c r="B697" s="243"/>
      <c r="C697" s="244"/>
      <c r="D697" s="234" t="s">
        <v>163</v>
      </c>
      <c r="E697" s="245" t="s">
        <v>1</v>
      </c>
      <c r="F697" s="246" t="s">
        <v>268</v>
      </c>
      <c r="G697" s="244"/>
      <c r="H697" s="247">
        <v>2460.4989999999998</v>
      </c>
      <c r="I697" s="248"/>
      <c r="J697" s="244"/>
      <c r="K697" s="244"/>
      <c r="L697" s="249"/>
      <c r="M697" s="250"/>
      <c r="N697" s="251"/>
      <c r="O697" s="251"/>
      <c r="P697" s="251"/>
      <c r="Q697" s="251"/>
      <c r="R697" s="251"/>
      <c r="S697" s="251"/>
      <c r="T697" s="252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53" t="s">
        <v>163</v>
      </c>
      <c r="AU697" s="253" t="s">
        <v>83</v>
      </c>
      <c r="AV697" s="14" t="s">
        <v>83</v>
      </c>
      <c r="AW697" s="14" t="s">
        <v>30</v>
      </c>
      <c r="AX697" s="14" t="s">
        <v>73</v>
      </c>
      <c r="AY697" s="253" t="s">
        <v>155</v>
      </c>
    </row>
    <row r="698" s="15" customFormat="1">
      <c r="A698" s="15"/>
      <c r="B698" s="254"/>
      <c r="C698" s="255"/>
      <c r="D698" s="234" t="s">
        <v>163</v>
      </c>
      <c r="E698" s="256" t="s">
        <v>1</v>
      </c>
      <c r="F698" s="257" t="s">
        <v>166</v>
      </c>
      <c r="G698" s="255"/>
      <c r="H698" s="258">
        <v>2460.4989999999998</v>
      </c>
      <c r="I698" s="259"/>
      <c r="J698" s="255"/>
      <c r="K698" s="255"/>
      <c r="L698" s="260"/>
      <c r="M698" s="261"/>
      <c r="N698" s="262"/>
      <c r="O698" s="262"/>
      <c r="P698" s="262"/>
      <c r="Q698" s="262"/>
      <c r="R698" s="262"/>
      <c r="S698" s="262"/>
      <c r="T698" s="263"/>
      <c r="U698" s="15"/>
      <c r="V698" s="15"/>
      <c r="W698" s="15"/>
      <c r="X698" s="15"/>
      <c r="Y698" s="15"/>
      <c r="Z698" s="15"/>
      <c r="AA698" s="15"/>
      <c r="AB698" s="15"/>
      <c r="AC698" s="15"/>
      <c r="AD698" s="15"/>
      <c r="AE698" s="15"/>
      <c r="AT698" s="264" t="s">
        <v>163</v>
      </c>
      <c r="AU698" s="264" t="s">
        <v>83</v>
      </c>
      <c r="AV698" s="15" t="s">
        <v>162</v>
      </c>
      <c r="AW698" s="15" t="s">
        <v>30</v>
      </c>
      <c r="AX698" s="15" t="s">
        <v>81</v>
      </c>
      <c r="AY698" s="264" t="s">
        <v>155</v>
      </c>
    </row>
    <row r="699" s="2" customFormat="1" ht="24.15" customHeight="1">
      <c r="A699" s="39"/>
      <c r="B699" s="40"/>
      <c r="C699" s="219" t="s">
        <v>638</v>
      </c>
      <c r="D699" s="219" t="s">
        <v>157</v>
      </c>
      <c r="E699" s="220" t="s">
        <v>639</v>
      </c>
      <c r="F699" s="221" t="s">
        <v>640</v>
      </c>
      <c r="G699" s="222" t="s">
        <v>160</v>
      </c>
      <c r="H699" s="223">
        <v>4.5599999999999996</v>
      </c>
      <c r="I699" s="224"/>
      <c r="J699" s="225">
        <f>ROUND(I699*H699,2)</f>
        <v>0</v>
      </c>
      <c r="K699" s="221" t="s">
        <v>161</v>
      </c>
      <c r="L699" s="45"/>
      <c r="M699" s="226" t="s">
        <v>1</v>
      </c>
      <c r="N699" s="227" t="s">
        <v>38</v>
      </c>
      <c r="O699" s="92"/>
      <c r="P699" s="228">
        <f>O699*H699</f>
        <v>0</v>
      </c>
      <c r="Q699" s="228">
        <v>0</v>
      </c>
      <c r="R699" s="228">
        <f>Q699*H699</f>
        <v>0</v>
      </c>
      <c r="S699" s="228">
        <v>0.021999999999999999</v>
      </c>
      <c r="T699" s="229">
        <f>S699*H699</f>
        <v>0.10031999999999999</v>
      </c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R699" s="230" t="s">
        <v>162</v>
      </c>
      <c r="AT699" s="230" t="s">
        <v>157</v>
      </c>
      <c r="AU699" s="230" t="s">
        <v>83</v>
      </c>
      <c r="AY699" s="18" t="s">
        <v>155</v>
      </c>
      <c r="BE699" s="231">
        <f>IF(N699="základní",J699,0)</f>
        <v>0</v>
      </c>
      <c r="BF699" s="231">
        <f>IF(N699="snížená",J699,0)</f>
        <v>0</v>
      </c>
      <c r="BG699" s="231">
        <f>IF(N699="zákl. přenesená",J699,0)</f>
        <v>0</v>
      </c>
      <c r="BH699" s="231">
        <f>IF(N699="sníž. přenesená",J699,0)</f>
        <v>0</v>
      </c>
      <c r="BI699" s="231">
        <f>IF(N699="nulová",J699,0)</f>
        <v>0</v>
      </c>
      <c r="BJ699" s="18" t="s">
        <v>81</v>
      </c>
      <c r="BK699" s="231">
        <f>ROUND(I699*H699,2)</f>
        <v>0</v>
      </c>
      <c r="BL699" s="18" t="s">
        <v>162</v>
      </c>
      <c r="BM699" s="230" t="s">
        <v>641</v>
      </c>
    </row>
    <row r="700" s="14" customFormat="1">
      <c r="A700" s="14"/>
      <c r="B700" s="243"/>
      <c r="C700" s="244"/>
      <c r="D700" s="234" t="s">
        <v>163</v>
      </c>
      <c r="E700" s="245" t="s">
        <v>1</v>
      </c>
      <c r="F700" s="246" t="s">
        <v>232</v>
      </c>
      <c r="G700" s="244"/>
      <c r="H700" s="247">
        <v>4.5599999999999996</v>
      </c>
      <c r="I700" s="248"/>
      <c r="J700" s="244"/>
      <c r="K700" s="244"/>
      <c r="L700" s="249"/>
      <c r="M700" s="250"/>
      <c r="N700" s="251"/>
      <c r="O700" s="251"/>
      <c r="P700" s="251"/>
      <c r="Q700" s="251"/>
      <c r="R700" s="251"/>
      <c r="S700" s="251"/>
      <c r="T700" s="252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53" t="s">
        <v>163</v>
      </c>
      <c r="AU700" s="253" t="s">
        <v>83</v>
      </c>
      <c r="AV700" s="14" t="s">
        <v>83</v>
      </c>
      <c r="AW700" s="14" t="s">
        <v>30</v>
      </c>
      <c r="AX700" s="14" t="s">
        <v>73</v>
      </c>
      <c r="AY700" s="253" t="s">
        <v>155</v>
      </c>
    </row>
    <row r="701" s="15" customFormat="1">
      <c r="A701" s="15"/>
      <c r="B701" s="254"/>
      <c r="C701" s="255"/>
      <c r="D701" s="234" t="s">
        <v>163</v>
      </c>
      <c r="E701" s="256" t="s">
        <v>1</v>
      </c>
      <c r="F701" s="257" t="s">
        <v>166</v>
      </c>
      <c r="G701" s="255"/>
      <c r="H701" s="258">
        <v>4.5599999999999996</v>
      </c>
      <c r="I701" s="259"/>
      <c r="J701" s="255"/>
      <c r="K701" s="255"/>
      <c r="L701" s="260"/>
      <c r="M701" s="261"/>
      <c r="N701" s="262"/>
      <c r="O701" s="262"/>
      <c r="P701" s="262"/>
      <c r="Q701" s="262"/>
      <c r="R701" s="262"/>
      <c r="S701" s="262"/>
      <c r="T701" s="263"/>
      <c r="U701" s="15"/>
      <c r="V701" s="15"/>
      <c r="W701" s="15"/>
      <c r="X701" s="15"/>
      <c r="Y701" s="15"/>
      <c r="Z701" s="15"/>
      <c r="AA701" s="15"/>
      <c r="AB701" s="15"/>
      <c r="AC701" s="15"/>
      <c r="AD701" s="15"/>
      <c r="AE701" s="15"/>
      <c r="AT701" s="264" t="s">
        <v>163</v>
      </c>
      <c r="AU701" s="264" t="s">
        <v>83</v>
      </c>
      <c r="AV701" s="15" t="s">
        <v>162</v>
      </c>
      <c r="AW701" s="15" t="s">
        <v>30</v>
      </c>
      <c r="AX701" s="15" t="s">
        <v>81</v>
      </c>
      <c r="AY701" s="264" t="s">
        <v>155</v>
      </c>
    </row>
    <row r="702" s="2" customFormat="1" ht="24.15" customHeight="1">
      <c r="A702" s="39"/>
      <c r="B702" s="40"/>
      <c r="C702" s="219" t="s">
        <v>433</v>
      </c>
      <c r="D702" s="219" t="s">
        <v>157</v>
      </c>
      <c r="E702" s="220" t="s">
        <v>642</v>
      </c>
      <c r="F702" s="221" t="s">
        <v>643</v>
      </c>
      <c r="G702" s="222" t="s">
        <v>160</v>
      </c>
      <c r="H702" s="223">
        <v>4.5599999999999996</v>
      </c>
      <c r="I702" s="224"/>
      <c r="J702" s="225">
        <f>ROUND(I702*H702,2)</f>
        <v>0</v>
      </c>
      <c r="K702" s="221" t="s">
        <v>161</v>
      </c>
      <c r="L702" s="45"/>
      <c r="M702" s="226" t="s">
        <v>1</v>
      </c>
      <c r="N702" s="227" t="s">
        <v>38</v>
      </c>
      <c r="O702" s="92"/>
      <c r="P702" s="228">
        <f>O702*H702</f>
        <v>0</v>
      </c>
      <c r="Q702" s="228">
        <v>0</v>
      </c>
      <c r="R702" s="228">
        <f>Q702*H702</f>
        <v>0</v>
      </c>
      <c r="S702" s="228">
        <v>0</v>
      </c>
      <c r="T702" s="229">
        <f>S702*H702</f>
        <v>0</v>
      </c>
      <c r="U702" s="39"/>
      <c r="V702" s="39"/>
      <c r="W702" s="39"/>
      <c r="X702" s="39"/>
      <c r="Y702" s="39"/>
      <c r="Z702" s="39"/>
      <c r="AA702" s="39"/>
      <c r="AB702" s="39"/>
      <c r="AC702" s="39"/>
      <c r="AD702" s="39"/>
      <c r="AE702" s="39"/>
      <c r="AR702" s="230" t="s">
        <v>162</v>
      </c>
      <c r="AT702" s="230" t="s">
        <v>157</v>
      </c>
      <c r="AU702" s="230" t="s">
        <v>83</v>
      </c>
      <c r="AY702" s="18" t="s">
        <v>155</v>
      </c>
      <c r="BE702" s="231">
        <f>IF(N702="základní",J702,0)</f>
        <v>0</v>
      </c>
      <c r="BF702" s="231">
        <f>IF(N702="snížená",J702,0)</f>
        <v>0</v>
      </c>
      <c r="BG702" s="231">
        <f>IF(N702="zákl. přenesená",J702,0)</f>
        <v>0</v>
      </c>
      <c r="BH702" s="231">
        <f>IF(N702="sníž. přenesená",J702,0)</f>
        <v>0</v>
      </c>
      <c r="BI702" s="231">
        <f>IF(N702="nulová",J702,0)</f>
        <v>0</v>
      </c>
      <c r="BJ702" s="18" t="s">
        <v>81</v>
      </c>
      <c r="BK702" s="231">
        <f>ROUND(I702*H702,2)</f>
        <v>0</v>
      </c>
      <c r="BL702" s="18" t="s">
        <v>162</v>
      </c>
      <c r="BM702" s="230" t="s">
        <v>644</v>
      </c>
    </row>
    <row r="703" s="14" customFormat="1">
      <c r="A703" s="14"/>
      <c r="B703" s="243"/>
      <c r="C703" s="244"/>
      <c r="D703" s="234" t="s">
        <v>163</v>
      </c>
      <c r="E703" s="245" t="s">
        <v>1</v>
      </c>
      <c r="F703" s="246" t="s">
        <v>232</v>
      </c>
      <c r="G703" s="244"/>
      <c r="H703" s="247">
        <v>4.5599999999999996</v>
      </c>
      <c r="I703" s="248"/>
      <c r="J703" s="244"/>
      <c r="K703" s="244"/>
      <c r="L703" s="249"/>
      <c r="M703" s="250"/>
      <c r="N703" s="251"/>
      <c r="O703" s="251"/>
      <c r="P703" s="251"/>
      <c r="Q703" s="251"/>
      <c r="R703" s="251"/>
      <c r="S703" s="251"/>
      <c r="T703" s="252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53" t="s">
        <v>163</v>
      </c>
      <c r="AU703" s="253" t="s">
        <v>83</v>
      </c>
      <c r="AV703" s="14" t="s">
        <v>83</v>
      </c>
      <c r="AW703" s="14" t="s">
        <v>30</v>
      </c>
      <c r="AX703" s="14" t="s">
        <v>73</v>
      </c>
      <c r="AY703" s="253" t="s">
        <v>155</v>
      </c>
    </row>
    <row r="704" s="15" customFormat="1">
      <c r="A704" s="15"/>
      <c r="B704" s="254"/>
      <c r="C704" s="255"/>
      <c r="D704" s="234" t="s">
        <v>163</v>
      </c>
      <c r="E704" s="256" t="s">
        <v>1</v>
      </c>
      <c r="F704" s="257" t="s">
        <v>166</v>
      </c>
      <c r="G704" s="255"/>
      <c r="H704" s="258">
        <v>4.5599999999999996</v>
      </c>
      <c r="I704" s="259"/>
      <c r="J704" s="255"/>
      <c r="K704" s="255"/>
      <c r="L704" s="260"/>
      <c r="M704" s="261"/>
      <c r="N704" s="262"/>
      <c r="O704" s="262"/>
      <c r="P704" s="262"/>
      <c r="Q704" s="262"/>
      <c r="R704" s="262"/>
      <c r="S704" s="262"/>
      <c r="T704" s="263"/>
      <c r="U704" s="15"/>
      <c r="V704" s="15"/>
      <c r="W704" s="15"/>
      <c r="X704" s="15"/>
      <c r="Y704" s="15"/>
      <c r="Z704" s="15"/>
      <c r="AA704" s="15"/>
      <c r="AB704" s="15"/>
      <c r="AC704" s="15"/>
      <c r="AD704" s="15"/>
      <c r="AE704" s="15"/>
      <c r="AT704" s="264" t="s">
        <v>163</v>
      </c>
      <c r="AU704" s="264" t="s">
        <v>83</v>
      </c>
      <c r="AV704" s="15" t="s">
        <v>162</v>
      </c>
      <c r="AW704" s="15" t="s">
        <v>30</v>
      </c>
      <c r="AX704" s="15" t="s">
        <v>81</v>
      </c>
      <c r="AY704" s="264" t="s">
        <v>155</v>
      </c>
    </row>
    <row r="705" s="2" customFormat="1" ht="24.15" customHeight="1">
      <c r="A705" s="39"/>
      <c r="B705" s="40"/>
      <c r="C705" s="219" t="s">
        <v>645</v>
      </c>
      <c r="D705" s="219" t="s">
        <v>157</v>
      </c>
      <c r="E705" s="220" t="s">
        <v>646</v>
      </c>
      <c r="F705" s="221" t="s">
        <v>647</v>
      </c>
      <c r="G705" s="222" t="s">
        <v>160</v>
      </c>
      <c r="H705" s="223">
        <v>4.5599999999999996</v>
      </c>
      <c r="I705" s="224"/>
      <c r="J705" s="225">
        <f>ROUND(I705*H705,2)</f>
        <v>0</v>
      </c>
      <c r="K705" s="221" t="s">
        <v>161</v>
      </c>
      <c r="L705" s="45"/>
      <c r="M705" s="226" t="s">
        <v>1</v>
      </c>
      <c r="N705" s="227" t="s">
        <v>38</v>
      </c>
      <c r="O705" s="92"/>
      <c r="P705" s="228">
        <f>O705*H705</f>
        <v>0</v>
      </c>
      <c r="Q705" s="228">
        <v>0.020140000000000002</v>
      </c>
      <c r="R705" s="228">
        <f>Q705*H705</f>
        <v>0.091838400000000001</v>
      </c>
      <c r="S705" s="228">
        <v>0</v>
      </c>
      <c r="T705" s="229">
        <f>S705*H705</f>
        <v>0</v>
      </c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  <c r="AR705" s="230" t="s">
        <v>162</v>
      </c>
      <c r="AT705" s="230" t="s">
        <v>157</v>
      </c>
      <c r="AU705" s="230" t="s">
        <v>83</v>
      </c>
      <c r="AY705" s="18" t="s">
        <v>155</v>
      </c>
      <c r="BE705" s="231">
        <f>IF(N705="základní",J705,0)</f>
        <v>0</v>
      </c>
      <c r="BF705" s="231">
        <f>IF(N705="snížená",J705,0)</f>
        <v>0</v>
      </c>
      <c r="BG705" s="231">
        <f>IF(N705="zákl. přenesená",J705,0)</f>
        <v>0</v>
      </c>
      <c r="BH705" s="231">
        <f>IF(N705="sníž. přenesená",J705,0)</f>
        <v>0</v>
      </c>
      <c r="BI705" s="231">
        <f>IF(N705="nulová",J705,0)</f>
        <v>0</v>
      </c>
      <c r="BJ705" s="18" t="s">
        <v>81</v>
      </c>
      <c r="BK705" s="231">
        <f>ROUND(I705*H705,2)</f>
        <v>0</v>
      </c>
      <c r="BL705" s="18" t="s">
        <v>162</v>
      </c>
      <c r="BM705" s="230" t="s">
        <v>648</v>
      </c>
    </row>
    <row r="706" s="13" customFormat="1">
      <c r="A706" s="13"/>
      <c r="B706" s="232"/>
      <c r="C706" s="233"/>
      <c r="D706" s="234" t="s">
        <v>163</v>
      </c>
      <c r="E706" s="235" t="s">
        <v>1</v>
      </c>
      <c r="F706" s="236" t="s">
        <v>649</v>
      </c>
      <c r="G706" s="233"/>
      <c r="H706" s="235" t="s">
        <v>1</v>
      </c>
      <c r="I706" s="237"/>
      <c r="J706" s="233"/>
      <c r="K706" s="233"/>
      <c r="L706" s="238"/>
      <c r="M706" s="239"/>
      <c r="N706" s="240"/>
      <c r="O706" s="240"/>
      <c r="P706" s="240"/>
      <c r="Q706" s="240"/>
      <c r="R706" s="240"/>
      <c r="S706" s="240"/>
      <c r="T706" s="241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42" t="s">
        <v>163</v>
      </c>
      <c r="AU706" s="242" t="s">
        <v>83</v>
      </c>
      <c r="AV706" s="13" t="s">
        <v>81</v>
      </c>
      <c r="AW706" s="13" t="s">
        <v>30</v>
      </c>
      <c r="AX706" s="13" t="s">
        <v>73</v>
      </c>
      <c r="AY706" s="242" t="s">
        <v>155</v>
      </c>
    </row>
    <row r="707" s="14" customFormat="1">
      <c r="A707" s="14"/>
      <c r="B707" s="243"/>
      <c r="C707" s="244"/>
      <c r="D707" s="234" t="s">
        <v>163</v>
      </c>
      <c r="E707" s="245" t="s">
        <v>1</v>
      </c>
      <c r="F707" s="246" t="s">
        <v>232</v>
      </c>
      <c r="G707" s="244"/>
      <c r="H707" s="247">
        <v>4.5599999999999996</v>
      </c>
      <c r="I707" s="248"/>
      <c r="J707" s="244"/>
      <c r="K707" s="244"/>
      <c r="L707" s="249"/>
      <c r="M707" s="250"/>
      <c r="N707" s="251"/>
      <c r="O707" s="251"/>
      <c r="P707" s="251"/>
      <c r="Q707" s="251"/>
      <c r="R707" s="251"/>
      <c r="S707" s="251"/>
      <c r="T707" s="252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53" t="s">
        <v>163</v>
      </c>
      <c r="AU707" s="253" t="s">
        <v>83</v>
      </c>
      <c r="AV707" s="14" t="s">
        <v>83</v>
      </c>
      <c r="AW707" s="14" t="s">
        <v>30</v>
      </c>
      <c r="AX707" s="14" t="s">
        <v>73</v>
      </c>
      <c r="AY707" s="253" t="s">
        <v>155</v>
      </c>
    </row>
    <row r="708" s="15" customFormat="1">
      <c r="A708" s="15"/>
      <c r="B708" s="254"/>
      <c r="C708" s="255"/>
      <c r="D708" s="234" t="s">
        <v>163</v>
      </c>
      <c r="E708" s="256" t="s">
        <v>1</v>
      </c>
      <c r="F708" s="257" t="s">
        <v>166</v>
      </c>
      <c r="G708" s="255"/>
      <c r="H708" s="258">
        <v>4.5599999999999996</v>
      </c>
      <c r="I708" s="259"/>
      <c r="J708" s="255"/>
      <c r="K708" s="255"/>
      <c r="L708" s="260"/>
      <c r="M708" s="261"/>
      <c r="N708" s="262"/>
      <c r="O708" s="262"/>
      <c r="P708" s="262"/>
      <c r="Q708" s="262"/>
      <c r="R708" s="262"/>
      <c r="S708" s="262"/>
      <c r="T708" s="263"/>
      <c r="U708" s="15"/>
      <c r="V708" s="15"/>
      <c r="W708" s="15"/>
      <c r="X708" s="15"/>
      <c r="Y708" s="15"/>
      <c r="Z708" s="15"/>
      <c r="AA708" s="15"/>
      <c r="AB708" s="15"/>
      <c r="AC708" s="15"/>
      <c r="AD708" s="15"/>
      <c r="AE708" s="15"/>
      <c r="AT708" s="264" t="s">
        <v>163</v>
      </c>
      <c r="AU708" s="264" t="s">
        <v>83</v>
      </c>
      <c r="AV708" s="15" t="s">
        <v>162</v>
      </c>
      <c r="AW708" s="15" t="s">
        <v>30</v>
      </c>
      <c r="AX708" s="15" t="s">
        <v>81</v>
      </c>
      <c r="AY708" s="264" t="s">
        <v>155</v>
      </c>
    </row>
    <row r="709" s="2" customFormat="1" ht="24.15" customHeight="1">
      <c r="A709" s="39"/>
      <c r="B709" s="40"/>
      <c r="C709" s="219" t="s">
        <v>440</v>
      </c>
      <c r="D709" s="219" t="s">
        <v>157</v>
      </c>
      <c r="E709" s="220" t="s">
        <v>650</v>
      </c>
      <c r="F709" s="221" t="s">
        <v>651</v>
      </c>
      <c r="G709" s="222" t="s">
        <v>160</v>
      </c>
      <c r="H709" s="223">
        <v>4.5599999999999996</v>
      </c>
      <c r="I709" s="224"/>
      <c r="J709" s="225">
        <f>ROUND(I709*H709,2)</f>
        <v>0</v>
      </c>
      <c r="K709" s="221" t="s">
        <v>161</v>
      </c>
      <c r="L709" s="45"/>
      <c r="M709" s="226" t="s">
        <v>1</v>
      </c>
      <c r="N709" s="227" t="s">
        <v>38</v>
      </c>
      <c r="O709" s="92"/>
      <c r="P709" s="228">
        <f>O709*H709</f>
        <v>0</v>
      </c>
      <c r="Q709" s="228">
        <v>0.0013400000000000001</v>
      </c>
      <c r="R709" s="228">
        <f>Q709*H709</f>
        <v>0.0061103999999999993</v>
      </c>
      <c r="S709" s="228">
        <v>0</v>
      </c>
      <c r="T709" s="229">
        <f>S709*H709</f>
        <v>0</v>
      </c>
      <c r="U709" s="39"/>
      <c r="V709" s="39"/>
      <c r="W709" s="39"/>
      <c r="X709" s="39"/>
      <c r="Y709" s="39"/>
      <c r="Z709" s="39"/>
      <c r="AA709" s="39"/>
      <c r="AB709" s="39"/>
      <c r="AC709" s="39"/>
      <c r="AD709" s="39"/>
      <c r="AE709" s="39"/>
      <c r="AR709" s="230" t="s">
        <v>162</v>
      </c>
      <c r="AT709" s="230" t="s">
        <v>157</v>
      </c>
      <c r="AU709" s="230" t="s">
        <v>83</v>
      </c>
      <c r="AY709" s="18" t="s">
        <v>155</v>
      </c>
      <c r="BE709" s="231">
        <f>IF(N709="základní",J709,0)</f>
        <v>0</v>
      </c>
      <c r="BF709" s="231">
        <f>IF(N709="snížená",J709,0)</f>
        <v>0</v>
      </c>
      <c r="BG709" s="231">
        <f>IF(N709="zákl. přenesená",J709,0)</f>
        <v>0</v>
      </c>
      <c r="BH709" s="231">
        <f>IF(N709="sníž. přenesená",J709,0)</f>
        <v>0</v>
      </c>
      <c r="BI709" s="231">
        <f>IF(N709="nulová",J709,0)</f>
        <v>0</v>
      </c>
      <c r="BJ709" s="18" t="s">
        <v>81</v>
      </c>
      <c r="BK709" s="231">
        <f>ROUND(I709*H709,2)</f>
        <v>0</v>
      </c>
      <c r="BL709" s="18" t="s">
        <v>162</v>
      </c>
      <c r="BM709" s="230" t="s">
        <v>652</v>
      </c>
    </row>
    <row r="710" s="13" customFormat="1">
      <c r="A710" s="13"/>
      <c r="B710" s="232"/>
      <c r="C710" s="233"/>
      <c r="D710" s="234" t="s">
        <v>163</v>
      </c>
      <c r="E710" s="235" t="s">
        <v>1</v>
      </c>
      <c r="F710" s="236" t="s">
        <v>649</v>
      </c>
      <c r="G710" s="233"/>
      <c r="H710" s="235" t="s">
        <v>1</v>
      </c>
      <c r="I710" s="237"/>
      <c r="J710" s="233"/>
      <c r="K710" s="233"/>
      <c r="L710" s="238"/>
      <c r="M710" s="239"/>
      <c r="N710" s="240"/>
      <c r="O710" s="240"/>
      <c r="P710" s="240"/>
      <c r="Q710" s="240"/>
      <c r="R710" s="240"/>
      <c r="S710" s="240"/>
      <c r="T710" s="241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42" t="s">
        <v>163</v>
      </c>
      <c r="AU710" s="242" t="s">
        <v>83</v>
      </c>
      <c r="AV710" s="13" t="s">
        <v>81</v>
      </c>
      <c r="AW710" s="13" t="s">
        <v>30</v>
      </c>
      <c r="AX710" s="13" t="s">
        <v>73</v>
      </c>
      <c r="AY710" s="242" t="s">
        <v>155</v>
      </c>
    </row>
    <row r="711" s="14" customFormat="1">
      <c r="A711" s="14"/>
      <c r="B711" s="243"/>
      <c r="C711" s="244"/>
      <c r="D711" s="234" t="s">
        <v>163</v>
      </c>
      <c r="E711" s="245" t="s">
        <v>1</v>
      </c>
      <c r="F711" s="246" t="s">
        <v>232</v>
      </c>
      <c r="G711" s="244"/>
      <c r="H711" s="247">
        <v>4.5599999999999996</v>
      </c>
      <c r="I711" s="248"/>
      <c r="J711" s="244"/>
      <c r="K711" s="244"/>
      <c r="L711" s="249"/>
      <c r="M711" s="250"/>
      <c r="N711" s="251"/>
      <c r="O711" s="251"/>
      <c r="P711" s="251"/>
      <c r="Q711" s="251"/>
      <c r="R711" s="251"/>
      <c r="S711" s="251"/>
      <c r="T711" s="252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53" t="s">
        <v>163</v>
      </c>
      <c r="AU711" s="253" t="s">
        <v>83</v>
      </c>
      <c r="AV711" s="14" t="s">
        <v>83</v>
      </c>
      <c r="AW711" s="14" t="s">
        <v>30</v>
      </c>
      <c r="AX711" s="14" t="s">
        <v>73</v>
      </c>
      <c r="AY711" s="253" t="s">
        <v>155</v>
      </c>
    </row>
    <row r="712" s="15" customFormat="1">
      <c r="A712" s="15"/>
      <c r="B712" s="254"/>
      <c r="C712" s="255"/>
      <c r="D712" s="234" t="s">
        <v>163</v>
      </c>
      <c r="E712" s="256" t="s">
        <v>1</v>
      </c>
      <c r="F712" s="257" t="s">
        <v>166</v>
      </c>
      <c r="G712" s="255"/>
      <c r="H712" s="258">
        <v>4.5599999999999996</v>
      </c>
      <c r="I712" s="259"/>
      <c r="J712" s="255"/>
      <c r="K712" s="255"/>
      <c r="L712" s="260"/>
      <c r="M712" s="261"/>
      <c r="N712" s="262"/>
      <c r="O712" s="262"/>
      <c r="P712" s="262"/>
      <c r="Q712" s="262"/>
      <c r="R712" s="262"/>
      <c r="S712" s="262"/>
      <c r="T712" s="263"/>
      <c r="U712" s="15"/>
      <c r="V712" s="15"/>
      <c r="W712" s="15"/>
      <c r="X712" s="15"/>
      <c r="Y712" s="15"/>
      <c r="Z712" s="15"/>
      <c r="AA712" s="15"/>
      <c r="AB712" s="15"/>
      <c r="AC712" s="15"/>
      <c r="AD712" s="15"/>
      <c r="AE712" s="15"/>
      <c r="AT712" s="264" t="s">
        <v>163</v>
      </c>
      <c r="AU712" s="264" t="s">
        <v>83</v>
      </c>
      <c r="AV712" s="15" t="s">
        <v>162</v>
      </c>
      <c r="AW712" s="15" t="s">
        <v>30</v>
      </c>
      <c r="AX712" s="15" t="s">
        <v>81</v>
      </c>
      <c r="AY712" s="264" t="s">
        <v>155</v>
      </c>
    </row>
    <row r="713" s="12" customFormat="1" ht="22.8" customHeight="1">
      <c r="A713" s="12"/>
      <c r="B713" s="203"/>
      <c r="C713" s="204"/>
      <c r="D713" s="205" t="s">
        <v>72</v>
      </c>
      <c r="E713" s="217" t="s">
        <v>653</v>
      </c>
      <c r="F713" s="217" t="s">
        <v>654</v>
      </c>
      <c r="G713" s="204"/>
      <c r="H713" s="204"/>
      <c r="I713" s="207"/>
      <c r="J713" s="218">
        <f>BK713</f>
        <v>0</v>
      </c>
      <c r="K713" s="204"/>
      <c r="L713" s="209"/>
      <c r="M713" s="210"/>
      <c r="N713" s="211"/>
      <c r="O713" s="211"/>
      <c r="P713" s="212">
        <f>SUM(P714:P719)</f>
        <v>0</v>
      </c>
      <c r="Q713" s="211"/>
      <c r="R713" s="212">
        <f>SUM(R714:R719)</f>
        <v>0</v>
      </c>
      <c r="S713" s="211"/>
      <c r="T713" s="213">
        <f>SUM(T714:T719)</f>
        <v>0</v>
      </c>
      <c r="U713" s="12"/>
      <c r="V713" s="12"/>
      <c r="W713" s="12"/>
      <c r="X713" s="12"/>
      <c r="Y713" s="12"/>
      <c r="Z713" s="12"/>
      <c r="AA713" s="12"/>
      <c r="AB713" s="12"/>
      <c r="AC713" s="12"/>
      <c r="AD713" s="12"/>
      <c r="AE713" s="12"/>
      <c r="AR713" s="214" t="s">
        <v>81</v>
      </c>
      <c r="AT713" s="215" t="s">
        <v>72</v>
      </c>
      <c r="AU713" s="215" t="s">
        <v>81</v>
      </c>
      <c r="AY713" s="214" t="s">
        <v>155</v>
      </c>
      <c r="BK713" s="216">
        <f>SUM(BK714:BK719)</f>
        <v>0</v>
      </c>
    </row>
    <row r="714" s="2" customFormat="1" ht="33" customHeight="1">
      <c r="A714" s="39"/>
      <c r="B714" s="40"/>
      <c r="C714" s="219" t="s">
        <v>655</v>
      </c>
      <c r="D714" s="219" t="s">
        <v>157</v>
      </c>
      <c r="E714" s="220" t="s">
        <v>656</v>
      </c>
      <c r="F714" s="221" t="s">
        <v>657</v>
      </c>
      <c r="G714" s="222" t="s">
        <v>658</v>
      </c>
      <c r="H714" s="223">
        <v>53.847000000000001</v>
      </c>
      <c r="I714" s="224"/>
      <c r="J714" s="225">
        <f>ROUND(I714*H714,2)</f>
        <v>0</v>
      </c>
      <c r="K714" s="221" t="s">
        <v>161</v>
      </c>
      <c r="L714" s="45"/>
      <c r="M714" s="226" t="s">
        <v>1</v>
      </c>
      <c r="N714" s="227" t="s">
        <v>38</v>
      </c>
      <c r="O714" s="92"/>
      <c r="P714" s="228">
        <f>O714*H714</f>
        <v>0</v>
      </c>
      <c r="Q714" s="228">
        <v>0</v>
      </c>
      <c r="R714" s="228">
        <f>Q714*H714</f>
        <v>0</v>
      </c>
      <c r="S714" s="228">
        <v>0</v>
      </c>
      <c r="T714" s="229">
        <f>S714*H714</f>
        <v>0</v>
      </c>
      <c r="U714" s="39"/>
      <c r="V714" s="39"/>
      <c r="W714" s="39"/>
      <c r="X714" s="39"/>
      <c r="Y714" s="39"/>
      <c r="Z714" s="39"/>
      <c r="AA714" s="39"/>
      <c r="AB714" s="39"/>
      <c r="AC714" s="39"/>
      <c r="AD714" s="39"/>
      <c r="AE714" s="39"/>
      <c r="AR714" s="230" t="s">
        <v>162</v>
      </c>
      <c r="AT714" s="230" t="s">
        <v>157</v>
      </c>
      <c r="AU714" s="230" t="s">
        <v>83</v>
      </c>
      <c r="AY714" s="18" t="s">
        <v>155</v>
      </c>
      <c r="BE714" s="231">
        <f>IF(N714="základní",J714,0)</f>
        <v>0</v>
      </c>
      <c r="BF714" s="231">
        <f>IF(N714="snížená",J714,0)</f>
        <v>0</v>
      </c>
      <c r="BG714" s="231">
        <f>IF(N714="zákl. přenesená",J714,0)</f>
        <v>0</v>
      </c>
      <c r="BH714" s="231">
        <f>IF(N714="sníž. přenesená",J714,0)</f>
        <v>0</v>
      </c>
      <c r="BI714" s="231">
        <f>IF(N714="nulová",J714,0)</f>
        <v>0</v>
      </c>
      <c r="BJ714" s="18" t="s">
        <v>81</v>
      </c>
      <c r="BK714" s="231">
        <f>ROUND(I714*H714,2)</f>
        <v>0</v>
      </c>
      <c r="BL714" s="18" t="s">
        <v>162</v>
      </c>
      <c r="BM714" s="230" t="s">
        <v>659</v>
      </c>
    </row>
    <row r="715" s="2" customFormat="1" ht="24.15" customHeight="1">
      <c r="A715" s="39"/>
      <c r="B715" s="40"/>
      <c r="C715" s="219" t="s">
        <v>443</v>
      </c>
      <c r="D715" s="219" t="s">
        <v>157</v>
      </c>
      <c r="E715" s="220" t="s">
        <v>660</v>
      </c>
      <c r="F715" s="221" t="s">
        <v>661</v>
      </c>
      <c r="G715" s="222" t="s">
        <v>658</v>
      </c>
      <c r="H715" s="223">
        <v>53.847000000000001</v>
      </c>
      <c r="I715" s="224"/>
      <c r="J715" s="225">
        <f>ROUND(I715*H715,2)</f>
        <v>0</v>
      </c>
      <c r="K715" s="221" t="s">
        <v>161</v>
      </c>
      <c r="L715" s="45"/>
      <c r="M715" s="226" t="s">
        <v>1</v>
      </c>
      <c r="N715" s="227" t="s">
        <v>38</v>
      </c>
      <c r="O715" s="92"/>
      <c r="P715" s="228">
        <f>O715*H715</f>
        <v>0</v>
      </c>
      <c r="Q715" s="228">
        <v>0</v>
      </c>
      <c r="R715" s="228">
        <f>Q715*H715</f>
        <v>0</v>
      </c>
      <c r="S715" s="228">
        <v>0</v>
      </c>
      <c r="T715" s="229">
        <f>S715*H715</f>
        <v>0</v>
      </c>
      <c r="U715" s="39"/>
      <c r="V715" s="39"/>
      <c r="W715" s="39"/>
      <c r="X715" s="39"/>
      <c r="Y715" s="39"/>
      <c r="Z715" s="39"/>
      <c r="AA715" s="39"/>
      <c r="AB715" s="39"/>
      <c r="AC715" s="39"/>
      <c r="AD715" s="39"/>
      <c r="AE715" s="39"/>
      <c r="AR715" s="230" t="s">
        <v>162</v>
      </c>
      <c r="AT715" s="230" t="s">
        <v>157</v>
      </c>
      <c r="AU715" s="230" t="s">
        <v>83</v>
      </c>
      <c r="AY715" s="18" t="s">
        <v>155</v>
      </c>
      <c r="BE715" s="231">
        <f>IF(N715="základní",J715,0)</f>
        <v>0</v>
      </c>
      <c r="BF715" s="231">
        <f>IF(N715="snížená",J715,0)</f>
        <v>0</v>
      </c>
      <c r="BG715" s="231">
        <f>IF(N715="zákl. přenesená",J715,0)</f>
        <v>0</v>
      </c>
      <c r="BH715" s="231">
        <f>IF(N715="sníž. přenesená",J715,0)</f>
        <v>0</v>
      </c>
      <c r="BI715" s="231">
        <f>IF(N715="nulová",J715,0)</f>
        <v>0</v>
      </c>
      <c r="BJ715" s="18" t="s">
        <v>81</v>
      </c>
      <c r="BK715" s="231">
        <f>ROUND(I715*H715,2)</f>
        <v>0</v>
      </c>
      <c r="BL715" s="18" t="s">
        <v>162</v>
      </c>
      <c r="BM715" s="230" t="s">
        <v>662</v>
      </c>
    </row>
    <row r="716" s="2" customFormat="1" ht="24.15" customHeight="1">
      <c r="A716" s="39"/>
      <c r="B716" s="40"/>
      <c r="C716" s="219" t="s">
        <v>663</v>
      </c>
      <c r="D716" s="219" t="s">
        <v>157</v>
      </c>
      <c r="E716" s="220" t="s">
        <v>664</v>
      </c>
      <c r="F716" s="221" t="s">
        <v>665</v>
      </c>
      <c r="G716" s="222" t="s">
        <v>658</v>
      </c>
      <c r="H716" s="223">
        <v>1023.093</v>
      </c>
      <c r="I716" s="224"/>
      <c r="J716" s="225">
        <f>ROUND(I716*H716,2)</f>
        <v>0</v>
      </c>
      <c r="K716" s="221" t="s">
        <v>161</v>
      </c>
      <c r="L716" s="45"/>
      <c r="M716" s="226" t="s">
        <v>1</v>
      </c>
      <c r="N716" s="227" t="s">
        <v>38</v>
      </c>
      <c r="O716" s="92"/>
      <c r="P716" s="228">
        <f>O716*H716</f>
        <v>0</v>
      </c>
      <c r="Q716" s="228">
        <v>0</v>
      </c>
      <c r="R716" s="228">
        <f>Q716*H716</f>
        <v>0</v>
      </c>
      <c r="S716" s="228">
        <v>0</v>
      </c>
      <c r="T716" s="229">
        <f>S716*H716</f>
        <v>0</v>
      </c>
      <c r="U716" s="39"/>
      <c r="V716" s="39"/>
      <c r="W716" s="39"/>
      <c r="X716" s="39"/>
      <c r="Y716" s="39"/>
      <c r="Z716" s="39"/>
      <c r="AA716" s="39"/>
      <c r="AB716" s="39"/>
      <c r="AC716" s="39"/>
      <c r="AD716" s="39"/>
      <c r="AE716" s="39"/>
      <c r="AR716" s="230" t="s">
        <v>162</v>
      </c>
      <c r="AT716" s="230" t="s">
        <v>157</v>
      </c>
      <c r="AU716" s="230" t="s">
        <v>83</v>
      </c>
      <c r="AY716" s="18" t="s">
        <v>155</v>
      </c>
      <c r="BE716" s="231">
        <f>IF(N716="základní",J716,0)</f>
        <v>0</v>
      </c>
      <c r="BF716" s="231">
        <f>IF(N716="snížená",J716,0)</f>
        <v>0</v>
      </c>
      <c r="BG716" s="231">
        <f>IF(N716="zákl. přenesená",J716,0)</f>
        <v>0</v>
      </c>
      <c r="BH716" s="231">
        <f>IF(N716="sníž. přenesená",J716,0)</f>
        <v>0</v>
      </c>
      <c r="BI716" s="231">
        <f>IF(N716="nulová",J716,0)</f>
        <v>0</v>
      </c>
      <c r="BJ716" s="18" t="s">
        <v>81</v>
      </c>
      <c r="BK716" s="231">
        <f>ROUND(I716*H716,2)</f>
        <v>0</v>
      </c>
      <c r="BL716" s="18" t="s">
        <v>162</v>
      </c>
      <c r="BM716" s="230" t="s">
        <v>666</v>
      </c>
    </row>
    <row r="717" s="14" customFormat="1">
      <c r="A717" s="14"/>
      <c r="B717" s="243"/>
      <c r="C717" s="244"/>
      <c r="D717" s="234" t="s">
        <v>163</v>
      </c>
      <c r="E717" s="245" t="s">
        <v>1</v>
      </c>
      <c r="F717" s="246" t="s">
        <v>667</v>
      </c>
      <c r="G717" s="244"/>
      <c r="H717" s="247">
        <v>1023.093</v>
      </c>
      <c r="I717" s="248"/>
      <c r="J717" s="244"/>
      <c r="K717" s="244"/>
      <c r="L717" s="249"/>
      <c r="M717" s="250"/>
      <c r="N717" s="251"/>
      <c r="O717" s="251"/>
      <c r="P717" s="251"/>
      <c r="Q717" s="251"/>
      <c r="R717" s="251"/>
      <c r="S717" s="251"/>
      <c r="T717" s="252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53" t="s">
        <v>163</v>
      </c>
      <c r="AU717" s="253" t="s">
        <v>83</v>
      </c>
      <c r="AV717" s="14" t="s">
        <v>83</v>
      </c>
      <c r="AW717" s="14" t="s">
        <v>30</v>
      </c>
      <c r="AX717" s="14" t="s">
        <v>73</v>
      </c>
      <c r="AY717" s="253" t="s">
        <v>155</v>
      </c>
    </row>
    <row r="718" s="15" customFormat="1">
      <c r="A718" s="15"/>
      <c r="B718" s="254"/>
      <c r="C718" s="255"/>
      <c r="D718" s="234" t="s">
        <v>163</v>
      </c>
      <c r="E718" s="256" t="s">
        <v>1</v>
      </c>
      <c r="F718" s="257" t="s">
        <v>166</v>
      </c>
      <c r="G718" s="255"/>
      <c r="H718" s="258">
        <v>1023.093</v>
      </c>
      <c r="I718" s="259"/>
      <c r="J718" s="255"/>
      <c r="K718" s="255"/>
      <c r="L718" s="260"/>
      <c r="M718" s="261"/>
      <c r="N718" s="262"/>
      <c r="O718" s="262"/>
      <c r="P718" s="262"/>
      <c r="Q718" s="262"/>
      <c r="R718" s="262"/>
      <c r="S718" s="262"/>
      <c r="T718" s="263"/>
      <c r="U718" s="15"/>
      <c r="V718" s="15"/>
      <c r="W718" s="15"/>
      <c r="X718" s="15"/>
      <c r="Y718" s="15"/>
      <c r="Z718" s="15"/>
      <c r="AA718" s="15"/>
      <c r="AB718" s="15"/>
      <c r="AC718" s="15"/>
      <c r="AD718" s="15"/>
      <c r="AE718" s="15"/>
      <c r="AT718" s="264" t="s">
        <v>163</v>
      </c>
      <c r="AU718" s="264" t="s">
        <v>83</v>
      </c>
      <c r="AV718" s="15" t="s">
        <v>162</v>
      </c>
      <c r="AW718" s="15" t="s">
        <v>30</v>
      </c>
      <c r="AX718" s="15" t="s">
        <v>81</v>
      </c>
      <c r="AY718" s="264" t="s">
        <v>155</v>
      </c>
    </row>
    <row r="719" s="2" customFormat="1" ht="33" customHeight="1">
      <c r="A719" s="39"/>
      <c r="B719" s="40"/>
      <c r="C719" s="219" t="s">
        <v>448</v>
      </c>
      <c r="D719" s="219" t="s">
        <v>157</v>
      </c>
      <c r="E719" s="220" t="s">
        <v>668</v>
      </c>
      <c r="F719" s="221" t="s">
        <v>669</v>
      </c>
      <c r="G719" s="222" t="s">
        <v>658</v>
      </c>
      <c r="H719" s="223">
        <v>53.847000000000001</v>
      </c>
      <c r="I719" s="224"/>
      <c r="J719" s="225">
        <f>ROUND(I719*H719,2)</f>
        <v>0</v>
      </c>
      <c r="K719" s="221" t="s">
        <v>161</v>
      </c>
      <c r="L719" s="45"/>
      <c r="M719" s="226" t="s">
        <v>1</v>
      </c>
      <c r="N719" s="227" t="s">
        <v>38</v>
      </c>
      <c r="O719" s="92"/>
      <c r="P719" s="228">
        <f>O719*H719</f>
        <v>0</v>
      </c>
      <c r="Q719" s="228">
        <v>0</v>
      </c>
      <c r="R719" s="228">
        <f>Q719*H719</f>
        <v>0</v>
      </c>
      <c r="S719" s="228">
        <v>0</v>
      </c>
      <c r="T719" s="229">
        <f>S719*H719</f>
        <v>0</v>
      </c>
      <c r="U719" s="39"/>
      <c r="V719" s="39"/>
      <c r="W719" s="39"/>
      <c r="X719" s="39"/>
      <c r="Y719" s="39"/>
      <c r="Z719" s="39"/>
      <c r="AA719" s="39"/>
      <c r="AB719" s="39"/>
      <c r="AC719" s="39"/>
      <c r="AD719" s="39"/>
      <c r="AE719" s="39"/>
      <c r="AR719" s="230" t="s">
        <v>162</v>
      </c>
      <c r="AT719" s="230" t="s">
        <v>157</v>
      </c>
      <c r="AU719" s="230" t="s">
        <v>83</v>
      </c>
      <c r="AY719" s="18" t="s">
        <v>155</v>
      </c>
      <c r="BE719" s="231">
        <f>IF(N719="základní",J719,0)</f>
        <v>0</v>
      </c>
      <c r="BF719" s="231">
        <f>IF(N719="snížená",J719,0)</f>
        <v>0</v>
      </c>
      <c r="BG719" s="231">
        <f>IF(N719="zákl. přenesená",J719,0)</f>
        <v>0</v>
      </c>
      <c r="BH719" s="231">
        <f>IF(N719="sníž. přenesená",J719,0)</f>
        <v>0</v>
      </c>
      <c r="BI719" s="231">
        <f>IF(N719="nulová",J719,0)</f>
        <v>0</v>
      </c>
      <c r="BJ719" s="18" t="s">
        <v>81</v>
      </c>
      <c r="BK719" s="231">
        <f>ROUND(I719*H719,2)</f>
        <v>0</v>
      </c>
      <c r="BL719" s="18" t="s">
        <v>162</v>
      </c>
      <c r="BM719" s="230" t="s">
        <v>670</v>
      </c>
    </row>
    <row r="720" s="12" customFormat="1" ht="22.8" customHeight="1">
      <c r="A720" s="12"/>
      <c r="B720" s="203"/>
      <c r="C720" s="204"/>
      <c r="D720" s="205" t="s">
        <v>72</v>
      </c>
      <c r="E720" s="217" t="s">
        <v>671</v>
      </c>
      <c r="F720" s="217" t="s">
        <v>672</v>
      </c>
      <c r="G720" s="204"/>
      <c r="H720" s="204"/>
      <c r="I720" s="207"/>
      <c r="J720" s="218">
        <f>BK720</f>
        <v>0</v>
      </c>
      <c r="K720" s="204"/>
      <c r="L720" s="209"/>
      <c r="M720" s="210"/>
      <c r="N720" s="211"/>
      <c r="O720" s="211"/>
      <c r="P720" s="212">
        <f>P721</f>
        <v>0</v>
      </c>
      <c r="Q720" s="211"/>
      <c r="R720" s="212">
        <f>R721</f>
        <v>0</v>
      </c>
      <c r="S720" s="211"/>
      <c r="T720" s="213">
        <f>T721</f>
        <v>0</v>
      </c>
      <c r="U720" s="12"/>
      <c r="V720" s="12"/>
      <c r="W720" s="12"/>
      <c r="X720" s="12"/>
      <c r="Y720" s="12"/>
      <c r="Z720" s="12"/>
      <c r="AA720" s="12"/>
      <c r="AB720" s="12"/>
      <c r="AC720" s="12"/>
      <c r="AD720" s="12"/>
      <c r="AE720" s="12"/>
      <c r="AR720" s="214" t="s">
        <v>81</v>
      </c>
      <c r="AT720" s="215" t="s">
        <v>72</v>
      </c>
      <c r="AU720" s="215" t="s">
        <v>81</v>
      </c>
      <c r="AY720" s="214" t="s">
        <v>155</v>
      </c>
      <c r="BK720" s="216">
        <f>BK721</f>
        <v>0</v>
      </c>
    </row>
    <row r="721" s="2" customFormat="1" ht="16.5" customHeight="1">
      <c r="A721" s="39"/>
      <c r="B721" s="40"/>
      <c r="C721" s="219" t="s">
        <v>673</v>
      </c>
      <c r="D721" s="219" t="s">
        <v>157</v>
      </c>
      <c r="E721" s="220" t="s">
        <v>674</v>
      </c>
      <c r="F721" s="221" t="s">
        <v>675</v>
      </c>
      <c r="G721" s="222" t="s">
        <v>658</v>
      </c>
      <c r="H721" s="223">
        <v>101.202</v>
      </c>
      <c r="I721" s="224"/>
      <c r="J721" s="225">
        <f>ROUND(I721*H721,2)</f>
        <v>0</v>
      </c>
      <c r="K721" s="221" t="s">
        <v>161</v>
      </c>
      <c r="L721" s="45"/>
      <c r="M721" s="226" t="s">
        <v>1</v>
      </c>
      <c r="N721" s="227" t="s">
        <v>38</v>
      </c>
      <c r="O721" s="92"/>
      <c r="P721" s="228">
        <f>O721*H721</f>
        <v>0</v>
      </c>
      <c r="Q721" s="228">
        <v>0</v>
      </c>
      <c r="R721" s="228">
        <f>Q721*H721</f>
        <v>0</v>
      </c>
      <c r="S721" s="228">
        <v>0</v>
      </c>
      <c r="T721" s="229">
        <f>S721*H721</f>
        <v>0</v>
      </c>
      <c r="U721" s="39"/>
      <c r="V721" s="39"/>
      <c r="W721" s="39"/>
      <c r="X721" s="39"/>
      <c r="Y721" s="39"/>
      <c r="Z721" s="39"/>
      <c r="AA721" s="39"/>
      <c r="AB721" s="39"/>
      <c r="AC721" s="39"/>
      <c r="AD721" s="39"/>
      <c r="AE721" s="39"/>
      <c r="AR721" s="230" t="s">
        <v>162</v>
      </c>
      <c r="AT721" s="230" t="s">
        <v>157</v>
      </c>
      <c r="AU721" s="230" t="s">
        <v>83</v>
      </c>
      <c r="AY721" s="18" t="s">
        <v>155</v>
      </c>
      <c r="BE721" s="231">
        <f>IF(N721="základní",J721,0)</f>
        <v>0</v>
      </c>
      <c r="BF721" s="231">
        <f>IF(N721="snížená",J721,0)</f>
        <v>0</v>
      </c>
      <c r="BG721" s="231">
        <f>IF(N721="zákl. přenesená",J721,0)</f>
        <v>0</v>
      </c>
      <c r="BH721" s="231">
        <f>IF(N721="sníž. přenesená",J721,0)</f>
        <v>0</v>
      </c>
      <c r="BI721" s="231">
        <f>IF(N721="nulová",J721,0)</f>
        <v>0</v>
      </c>
      <c r="BJ721" s="18" t="s">
        <v>81</v>
      </c>
      <c r="BK721" s="231">
        <f>ROUND(I721*H721,2)</f>
        <v>0</v>
      </c>
      <c r="BL721" s="18" t="s">
        <v>162</v>
      </c>
      <c r="BM721" s="230" t="s">
        <v>676</v>
      </c>
    </row>
    <row r="722" s="12" customFormat="1" ht="25.92" customHeight="1">
      <c r="A722" s="12"/>
      <c r="B722" s="203"/>
      <c r="C722" s="204"/>
      <c r="D722" s="205" t="s">
        <v>72</v>
      </c>
      <c r="E722" s="206" t="s">
        <v>677</v>
      </c>
      <c r="F722" s="206" t="s">
        <v>678</v>
      </c>
      <c r="G722" s="204"/>
      <c r="H722" s="204"/>
      <c r="I722" s="207"/>
      <c r="J722" s="208">
        <f>BK722</f>
        <v>0</v>
      </c>
      <c r="K722" s="204"/>
      <c r="L722" s="209"/>
      <c r="M722" s="210"/>
      <c r="N722" s="211"/>
      <c r="O722" s="211"/>
      <c r="P722" s="212">
        <f>P723+P753+P762+P767+P855+P909+P915+P926</f>
        <v>0</v>
      </c>
      <c r="Q722" s="211"/>
      <c r="R722" s="212">
        <f>R723+R753+R762+R767+R855+R909+R915+R926</f>
        <v>6.9394555899999997</v>
      </c>
      <c r="S722" s="211"/>
      <c r="T722" s="213">
        <f>T723+T753+T762+T767+T855+T909+T915+T926</f>
        <v>0.70886899999999997</v>
      </c>
      <c r="U722" s="12"/>
      <c r="V722" s="12"/>
      <c r="W722" s="12"/>
      <c r="X722" s="12"/>
      <c r="Y722" s="12"/>
      <c r="Z722" s="12"/>
      <c r="AA722" s="12"/>
      <c r="AB722" s="12"/>
      <c r="AC722" s="12"/>
      <c r="AD722" s="12"/>
      <c r="AE722" s="12"/>
      <c r="AR722" s="214" t="s">
        <v>83</v>
      </c>
      <c r="AT722" s="215" t="s">
        <v>72</v>
      </c>
      <c r="AU722" s="215" t="s">
        <v>73</v>
      </c>
      <c r="AY722" s="214" t="s">
        <v>155</v>
      </c>
      <c r="BK722" s="216">
        <f>BK723+BK753+BK762+BK767+BK855+BK909+BK915+BK926</f>
        <v>0</v>
      </c>
    </row>
    <row r="723" s="12" customFormat="1" ht="22.8" customHeight="1">
      <c r="A723" s="12"/>
      <c r="B723" s="203"/>
      <c r="C723" s="204"/>
      <c r="D723" s="205" t="s">
        <v>72</v>
      </c>
      <c r="E723" s="217" t="s">
        <v>679</v>
      </c>
      <c r="F723" s="217" t="s">
        <v>680</v>
      </c>
      <c r="G723" s="204"/>
      <c r="H723" s="204"/>
      <c r="I723" s="207"/>
      <c r="J723" s="218">
        <f>BK723</f>
        <v>0</v>
      </c>
      <c r="K723" s="204"/>
      <c r="L723" s="209"/>
      <c r="M723" s="210"/>
      <c r="N723" s="211"/>
      <c r="O723" s="211"/>
      <c r="P723" s="212">
        <f>SUM(P724:P752)</f>
        <v>0</v>
      </c>
      <c r="Q723" s="211"/>
      <c r="R723" s="212">
        <f>SUM(R724:R752)</f>
        <v>0.024326999999999994</v>
      </c>
      <c r="S723" s="211"/>
      <c r="T723" s="213">
        <f>SUM(T724:T752)</f>
        <v>0.016415999999999997</v>
      </c>
      <c r="U723" s="12"/>
      <c r="V723" s="12"/>
      <c r="W723" s="12"/>
      <c r="X723" s="12"/>
      <c r="Y723" s="12"/>
      <c r="Z723" s="12"/>
      <c r="AA723" s="12"/>
      <c r="AB723" s="12"/>
      <c r="AC723" s="12"/>
      <c r="AD723" s="12"/>
      <c r="AE723" s="12"/>
      <c r="AR723" s="214" t="s">
        <v>83</v>
      </c>
      <c r="AT723" s="215" t="s">
        <v>72</v>
      </c>
      <c r="AU723" s="215" t="s">
        <v>81</v>
      </c>
      <c r="AY723" s="214" t="s">
        <v>155</v>
      </c>
      <c r="BK723" s="216">
        <f>SUM(BK724:BK752)</f>
        <v>0</v>
      </c>
    </row>
    <row r="724" s="2" customFormat="1" ht="24.15" customHeight="1">
      <c r="A724" s="39"/>
      <c r="B724" s="40"/>
      <c r="C724" s="219" t="s">
        <v>455</v>
      </c>
      <c r="D724" s="219" t="s">
        <v>157</v>
      </c>
      <c r="E724" s="220" t="s">
        <v>681</v>
      </c>
      <c r="F724" s="221" t="s">
        <v>682</v>
      </c>
      <c r="G724" s="222" t="s">
        <v>160</v>
      </c>
      <c r="H724" s="223">
        <v>6.8399999999999999</v>
      </c>
      <c r="I724" s="224"/>
      <c r="J724" s="225">
        <f>ROUND(I724*H724,2)</f>
        <v>0</v>
      </c>
      <c r="K724" s="221" t="s">
        <v>161</v>
      </c>
      <c r="L724" s="45"/>
      <c r="M724" s="226" t="s">
        <v>1</v>
      </c>
      <c r="N724" s="227" t="s">
        <v>38</v>
      </c>
      <c r="O724" s="92"/>
      <c r="P724" s="228">
        <f>O724*H724</f>
        <v>0</v>
      </c>
      <c r="Q724" s="228">
        <v>0</v>
      </c>
      <c r="R724" s="228">
        <f>Q724*H724</f>
        <v>0</v>
      </c>
      <c r="S724" s="228">
        <v>0</v>
      </c>
      <c r="T724" s="229">
        <f>S724*H724</f>
        <v>0</v>
      </c>
      <c r="U724" s="39"/>
      <c r="V724" s="39"/>
      <c r="W724" s="39"/>
      <c r="X724" s="39"/>
      <c r="Y724" s="39"/>
      <c r="Z724" s="39"/>
      <c r="AA724" s="39"/>
      <c r="AB724" s="39"/>
      <c r="AC724" s="39"/>
      <c r="AD724" s="39"/>
      <c r="AE724" s="39"/>
      <c r="AR724" s="230" t="s">
        <v>200</v>
      </c>
      <c r="AT724" s="230" t="s">
        <v>157</v>
      </c>
      <c r="AU724" s="230" t="s">
        <v>83</v>
      </c>
      <c r="AY724" s="18" t="s">
        <v>155</v>
      </c>
      <c r="BE724" s="231">
        <f>IF(N724="základní",J724,0)</f>
        <v>0</v>
      </c>
      <c r="BF724" s="231">
        <f>IF(N724="snížená",J724,0)</f>
        <v>0</v>
      </c>
      <c r="BG724" s="231">
        <f>IF(N724="zákl. přenesená",J724,0)</f>
        <v>0</v>
      </c>
      <c r="BH724" s="231">
        <f>IF(N724="sníž. přenesená",J724,0)</f>
        <v>0</v>
      </c>
      <c r="BI724" s="231">
        <f>IF(N724="nulová",J724,0)</f>
        <v>0</v>
      </c>
      <c r="BJ724" s="18" t="s">
        <v>81</v>
      </c>
      <c r="BK724" s="231">
        <f>ROUND(I724*H724,2)</f>
        <v>0</v>
      </c>
      <c r="BL724" s="18" t="s">
        <v>200</v>
      </c>
      <c r="BM724" s="230" t="s">
        <v>683</v>
      </c>
    </row>
    <row r="725" s="13" customFormat="1">
      <c r="A725" s="13"/>
      <c r="B725" s="232"/>
      <c r="C725" s="233"/>
      <c r="D725" s="234" t="s">
        <v>163</v>
      </c>
      <c r="E725" s="235" t="s">
        <v>1</v>
      </c>
      <c r="F725" s="236" t="s">
        <v>684</v>
      </c>
      <c r="G725" s="233"/>
      <c r="H725" s="235" t="s">
        <v>1</v>
      </c>
      <c r="I725" s="237"/>
      <c r="J725" s="233"/>
      <c r="K725" s="233"/>
      <c r="L725" s="238"/>
      <c r="M725" s="239"/>
      <c r="N725" s="240"/>
      <c r="O725" s="240"/>
      <c r="P725" s="240"/>
      <c r="Q725" s="240"/>
      <c r="R725" s="240"/>
      <c r="S725" s="240"/>
      <c r="T725" s="241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42" t="s">
        <v>163</v>
      </c>
      <c r="AU725" s="242" t="s">
        <v>83</v>
      </c>
      <c r="AV725" s="13" t="s">
        <v>81</v>
      </c>
      <c r="AW725" s="13" t="s">
        <v>30</v>
      </c>
      <c r="AX725" s="13" t="s">
        <v>73</v>
      </c>
      <c r="AY725" s="242" t="s">
        <v>155</v>
      </c>
    </row>
    <row r="726" s="14" customFormat="1">
      <c r="A726" s="14"/>
      <c r="B726" s="243"/>
      <c r="C726" s="244"/>
      <c r="D726" s="234" t="s">
        <v>163</v>
      </c>
      <c r="E726" s="245" t="s">
        <v>1</v>
      </c>
      <c r="F726" s="246" t="s">
        <v>232</v>
      </c>
      <c r="G726" s="244"/>
      <c r="H726" s="247">
        <v>4.5599999999999996</v>
      </c>
      <c r="I726" s="248"/>
      <c r="J726" s="244"/>
      <c r="K726" s="244"/>
      <c r="L726" s="249"/>
      <c r="M726" s="250"/>
      <c r="N726" s="251"/>
      <c r="O726" s="251"/>
      <c r="P726" s="251"/>
      <c r="Q726" s="251"/>
      <c r="R726" s="251"/>
      <c r="S726" s="251"/>
      <c r="T726" s="252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53" t="s">
        <v>163</v>
      </c>
      <c r="AU726" s="253" t="s">
        <v>83</v>
      </c>
      <c r="AV726" s="14" t="s">
        <v>83</v>
      </c>
      <c r="AW726" s="14" t="s">
        <v>30</v>
      </c>
      <c r="AX726" s="14" t="s">
        <v>73</v>
      </c>
      <c r="AY726" s="253" t="s">
        <v>155</v>
      </c>
    </row>
    <row r="727" s="13" customFormat="1">
      <c r="A727" s="13"/>
      <c r="B727" s="232"/>
      <c r="C727" s="233"/>
      <c r="D727" s="234" t="s">
        <v>163</v>
      </c>
      <c r="E727" s="235" t="s">
        <v>1</v>
      </c>
      <c r="F727" s="236" t="s">
        <v>685</v>
      </c>
      <c r="G727" s="233"/>
      <c r="H727" s="235" t="s">
        <v>1</v>
      </c>
      <c r="I727" s="237"/>
      <c r="J727" s="233"/>
      <c r="K727" s="233"/>
      <c r="L727" s="238"/>
      <c r="M727" s="239"/>
      <c r="N727" s="240"/>
      <c r="O727" s="240"/>
      <c r="P727" s="240"/>
      <c r="Q727" s="240"/>
      <c r="R727" s="240"/>
      <c r="S727" s="240"/>
      <c r="T727" s="241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42" t="s">
        <v>163</v>
      </c>
      <c r="AU727" s="242" t="s">
        <v>83</v>
      </c>
      <c r="AV727" s="13" t="s">
        <v>81</v>
      </c>
      <c r="AW727" s="13" t="s">
        <v>30</v>
      </c>
      <c r="AX727" s="13" t="s">
        <v>73</v>
      </c>
      <c r="AY727" s="242" t="s">
        <v>155</v>
      </c>
    </row>
    <row r="728" s="14" customFormat="1">
      <c r="A728" s="14"/>
      <c r="B728" s="243"/>
      <c r="C728" s="244"/>
      <c r="D728" s="234" t="s">
        <v>163</v>
      </c>
      <c r="E728" s="245" t="s">
        <v>1</v>
      </c>
      <c r="F728" s="246" t="s">
        <v>686</v>
      </c>
      <c r="G728" s="244"/>
      <c r="H728" s="247">
        <v>2.2799999999999998</v>
      </c>
      <c r="I728" s="248"/>
      <c r="J728" s="244"/>
      <c r="K728" s="244"/>
      <c r="L728" s="249"/>
      <c r="M728" s="250"/>
      <c r="N728" s="251"/>
      <c r="O728" s="251"/>
      <c r="P728" s="251"/>
      <c r="Q728" s="251"/>
      <c r="R728" s="251"/>
      <c r="S728" s="251"/>
      <c r="T728" s="252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53" t="s">
        <v>163</v>
      </c>
      <c r="AU728" s="253" t="s">
        <v>83</v>
      </c>
      <c r="AV728" s="14" t="s">
        <v>83</v>
      </c>
      <c r="AW728" s="14" t="s">
        <v>30</v>
      </c>
      <c r="AX728" s="14" t="s">
        <v>73</v>
      </c>
      <c r="AY728" s="253" t="s">
        <v>155</v>
      </c>
    </row>
    <row r="729" s="15" customFormat="1">
      <c r="A729" s="15"/>
      <c r="B729" s="254"/>
      <c r="C729" s="255"/>
      <c r="D729" s="234" t="s">
        <v>163</v>
      </c>
      <c r="E729" s="256" t="s">
        <v>1</v>
      </c>
      <c r="F729" s="257" t="s">
        <v>166</v>
      </c>
      <c r="G729" s="255"/>
      <c r="H729" s="258">
        <v>6.8399999999999999</v>
      </c>
      <c r="I729" s="259"/>
      <c r="J729" s="255"/>
      <c r="K729" s="255"/>
      <c r="L729" s="260"/>
      <c r="M729" s="261"/>
      <c r="N729" s="262"/>
      <c r="O729" s="262"/>
      <c r="P729" s="262"/>
      <c r="Q729" s="262"/>
      <c r="R729" s="262"/>
      <c r="S729" s="262"/>
      <c r="T729" s="263"/>
      <c r="U729" s="15"/>
      <c r="V729" s="15"/>
      <c r="W729" s="15"/>
      <c r="X729" s="15"/>
      <c r="Y729" s="15"/>
      <c r="Z729" s="15"/>
      <c r="AA729" s="15"/>
      <c r="AB729" s="15"/>
      <c r="AC729" s="15"/>
      <c r="AD729" s="15"/>
      <c r="AE729" s="15"/>
      <c r="AT729" s="264" t="s">
        <v>163</v>
      </c>
      <c r="AU729" s="264" t="s">
        <v>83</v>
      </c>
      <c r="AV729" s="15" t="s">
        <v>162</v>
      </c>
      <c r="AW729" s="15" t="s">
        <v>30</v>
      </c>
      <c r="AX729" s="15" t="s">
        <v>81</v>
      </c>
      <c r="AY729" s="264" t="s">
        <v>155</v>
      </c>
    </row>
    <row r="730" s="2" customFormat="1" ht="33" customHeight="1">
      <c r="A730" s="39"/>
      <c r="B730" s="40"/>
      <c r="C730" s="265" t="s">
        <v>687</v>
      </c>
      <c r="D730" s="265" t="s">
        <v>234</v>
      </c>
      <c r="E730" s="266" t="s">
        <v>688</v>
      </c>
      <c r="F730" s="267" t="s">
        <v>689</v>
      </c>
      <c r="G730" s="268" t="s">
        <v>160</v>
      </c>
      <c r="H730" s="269">
        <v>6.8399999999999999</v>
      </c>
      <c r="I730" s="270"/>
      <c r="J730" s="271">
        <f>ROUND(I730*H730,2)</f>
        <v>0</v>
      </c>
      <c r="K730" s="267" t="s">
        <v>161</v>
      </c>
      <c r="L730" s="272"/>
      <c r="M730" s="273" t="s">
        <v>1</v>
      </c>
      <c r="N730" s="274" t="s">
        <v>38</v>
      </c>
      <c r="O730" s="92"/>
      <c r="P730" s="228">
        <f>O730*H730</f>
        <v>0</v>
      </c>
      <c r="Q730" s="228">
        <v>0.0020999999999999999</v>
      </c>
      <c r="R730" s="228">
        <f>Q730*H730</f>
        <v>0.014363999999999998</v>
      </c>
      <c r="S730" s="228">
        <v>0</v>
      </c>
      <c r="T730" s="229">
        <f>S730*H730</f>
        <v>0</v>
      </c>
      <c r="U730" s="39"/>
      <c r="V730" s="39"/>
      <c r="W730" s="39"/>
      <c r="X730" s="39"/>
      <c r="Y730" s="39"/>
      <c r="Z730" s="39"/>
      <c r="AA730" s="39"/>
      <c r="AB730" s="39"/>
      <c r="AC730" s="39"/>
      <c r="AD730" s="39"/>
      <c r="AE730" s="39"/>
      <c r="AR730" s="230" t="s">
        <v>246</v>
      </c>
      <c r="AT730" s="230" t="s">
        <v>234</v>
      </c>
      <c r="AU730" s="230" t="s">
        <v>83</v>
      </c>
      <c r="AY730" s="18" t="s">
        <v>155</v>
      </c>
      <c r="BE730" s="231">
        <f>IF(N730="základní",J730,0)</f>
        <v>0</v>
      </c>
      <c r="BF730" s="231">
        <f>IF(N730="snížená",J730,0)</f>
        <v>0</v>
      </c>
      <c r="BG730" s="231">
        <f>IF(N730="zákl. přenesená",J730,0)</f>
        <v>0</v>
      </c>
      <c r="BH730" s="231">
        <f>IF(N730="sníž. přenesená",J730,0)</f>
        <v>0</v>
      </c>
      <c r="BI730" s="231">
        <f>IF(N730="nulová",J730,0)</f>
        <v>0</v>
      </c>
      <c r="BJ730" s="18" t="s">
        <v>81</v>
      </c>
      <c r="BK730" s="231">
        <f>ROUND(I730*H730,2)</f>
        <v>0</v>
      </c>
      <c r="BL730" s="18" t="s">
        <v>200</v>
      </c>
      <c r="BM730" s="230" t="s">
        <v>690</v>
      </c>
    </row>
    <row r="731" s="13" customFormat="1">
      <c r="A731" s="13"/>
      <c r="B731" s="232"/>
      <c r="C731" s="233"/>
      <c r="D731" s="234" t="s">
        <v>163</v>
      </c>
      <c r="E731" s="235" t="s">
        <v>1</v>
      </c>
      <c r="F731" s="236" t="s">
        <v>691</v>
      </c>
      <c r="G731" s="233"/>
      <c r="H731" s="235" t="s">
        <v>1</v>
      </c>
      <c r="I731" s="237"/>
      <c r="J731" s="233"/>
      <c r="K731" s="233"/>
      <c r="L731" s="238"/>
      <c r="M731" s="239"/>
      <c r="N731" s="240"/>
      <c r="O731" s="240"/>
      <c r="P731" s="240"/>
      <c r="Q731" s="240"/>
      <c r="R731" s="240"/>
      <c r="S731" s="240"/>
      <c r="T731" s="241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42" t="s">
        <v>163</v>
      </c>
      <c r="AU731" s="242" t="s">
        <v>83</v>
      </c>
      <c r="AV731" s="13" t="s">
        <v>81</v>
      </c>
      <c r="AW731" s="13" t="s">
        <v>30</v>
      </c>
      <c r="AX731" s="13" t="s">
        <v>73</v>
      </c>
      <c r="AY731" s="242" t="s">
        <v>155</v>
      </c>
    </row>
    <row r="732" s="14" customFormat="1">
      <c r="A732" s="14"/>
      <c r="B732" s="243"/>
      <c r="C732" s="244"/>
      <c r="D732" s="234" t="s">
        <v>163</v>
      </c>
      <c r="E732" s="245" t="s">
        <v>1</v>
      </c>
      <c r="F732" s="246" t="s">
        <v>692</v>
      </c>
      <c r="G732" s="244"/>
      <c r="H732" s="247">
        <v>6.8399999999999999</v>
      </c>
      <c r="I732" s="248"/>
      <c r="J732" s="244"/>
      <c r="K732" s="244"/>
      <c r="L732" s="249"/>
      <c r="M732" s="250"/>
      <c r="N732" s="251"/>
      <c r="O732" s="251"/>
      <c r="P732" s="251"/>
      <c r="Q732" s="251"/>
      <c r="R732" s="251"/>
      <c r="S732" s="251"/>
      <c r="T732" s="252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53" t="s">
        <v>163</v>
      </c>
      <c r="AU732" s="253" t="s">
        <v>83</v>
      </c>
      <c r="AV732" s="14" t="s">
        <v>83</v>
      </c>
      <c r="AW732" s="14" t="s">
        <v>30</v>
      </c>
      <c r="AX732" s="14" t="s">
        <v>73</v>
      </c>
      <c r="AY732" s="253" t="s">
        <v>155</v>
      </c>
    </row>
    <row r="733" s="15" customFormat="1">
      <c r="A733" s="15"/>
      <c r="B733" s="254"/>
      <c r="C733" s="255"/>
      <c r="D733" s="234" t="s">
        <v>163</v>
      </c>
      <c r="E733" s="256" t="s">
        <v>1</v>
      </c>
      <c r="F733" s="257" t="s">
        <v>166</v>
      </c>
      <c r="G733" s="255"/>
      <c r="H733" s="258">
        <v>6.8399999999999999</v>
      </c>
      <c r="I733" s="259"/>
      <c r="J733" s="255"/>
      <c r="K733" s="255"/>
      <c r="L733" s="260"/>
      <c r="M733" s="261"/>
      <c r="N733" s="262"/>
      <c r="O733" s="262"/>
      <c r="P733" s="262"/>
      <c r="Q733" s="262"/>
      <c r="R733" s="262"/>
      <c r="S733" s="262"/>
      <c r="T733" s="263"/>
      <c r="U733" s="15"/>
      <c r="V733" s="15"/>
      <c r="W733" s="15"/>
      <c r="X733" s="15"/>
      <c r="Y733" s="15"/>
      <c r="Z733" s="15"/>
      <c r="AA733" s="15"/>
      <c r="AB733" s="15"/>
      <c r="AC733" s="15"/>
      <c r="AD733" s="15"/>
      <c r="AE733" s="15"/>
      <c r="AT733" s="264" t="s">
        <v>163</v>
      </c>
      <c r="AU733" s="264" t="s">
        <v>83</v>
      </c>
      <c r="AV733" s="15" t="s">
        <v>162</v>
      </c>
      <c r="AW733" s="15" t="s">
        <v>30</v>
      </c>
      <c r="AX733" s="15" t="s">
        <v>81</v>
      </c>
      <c r="AY733" s="264" t="s">
        <v>155</v>
      </c>
    </row>
    <row r="734" s="2" customFormat="1" ht="37.8" customHeight="1">
      <c r="A734" s="39"/>
      <c r="B734" s="40"/>
      <c r="C734" s="219" t="s">
        <v>484</v>
      </c>
      <c r="D734" s="219" t="s">
        <v>157</v>
      </c>
      <c r="E734" s="220" t="s">
        <v>693</v>
      </c>
      <c r="F734" s="221" t="s">
        <v>694</v>
      </c>
      <c r="G734" s="222" t="s">
        <v>354</v>
      </c>
      <c r="H734" s="223">
        <v>11</v>
      </c>
      <c r="I734" s="224"/>
      <c r="J734" s="225">
        <f>ROUND(I734*H734,2)</f>
        <v>0</v>
      </c>
      <c r="K734" s="221" t="s">
        <v>161</v>
      </c>
      <c r="L734" s="45"/>
      <c r="M734" s="226" t="s">
        <v>1</v>
      </c>
      <c r="N734" s="227" t="s">
        <v>38</v>
      </c>
      <c r="O734" s="92"/>
      <c r="P734" s="228">
        <f>O734*H734</f>
        <v>0</v>
      </c>
      <c r="Q734" s="228">
        <v>0.00059999999999999995</v>
      </c>
      <c r="R734" s="228">
        <f>Q734*H734</f>
        <v>0.0065999999999999991</v>
      </c>
      <c r="S734" s="228">
        <v>0</v>
      </c>
      <c r="T734" s="229">
        <f>S734*H734</f>
        <v>0</v>
      </c>
      <c r="U734" s="39"/>
      <c r="V734" s="39"/>
      <c r="W734" s="39"/>
      <c r="X734" s="39"/>
      <c r="Y734" s="39"/>
      <c r="Z734" s="39"/>
      <c r="AA734" s="39"/>
      <c r="AB734" s="39"/>
      <c r="AC734" s="39"/>
      <c r="AD734" s="39"/>
      <c r="AE734" s="39"/>
      <c r="AR734" s="230" t="s">
        <v>200</v>
      </c>
      <c r="AT734" s="230" t="s">
        <v>157</v>
      </c>
      <c r="AU734" s="230" t="s">
        <v>83</v>
      </c>
      <c r="AY734" s="18" t="s">
        <v>155</v>
      </c>
      <c r="BE734" s="231">
        <f>IF(N734="základní",J734,0)</f>
        <v>0</v>
      </c>
      <c r="BF734" s="231">
        <f>IF(N734="snížená",J734,0)</f>
        <v>0</v>
      </c>
      <c r="BG734" s="231">
        <f>IF(N734="zákl. přenesená",J734,0)</f>
        <v>0</v>
      </c>
      <c r="BH734" s="231">
        <f>IF(N734="sníž. přenesená",J734,0)</f>
        <v>0</v>
      </c>
      <c r="BI734" s="231">
        <f>IF(N734="nulová",J734,0)</f>
        <v>0</v>
      </c>
      <c r="BJ734" s="18" t="s">
        <v>81</v>
      </c>
      <c r="BK734" s="231">
        <f>ROUND(I734*H734,2)</f>
        <v>0</v>
      </c>
      <c r="BL734" s="18" t="s">
        <v>200</v>
      </c>
      <c r="BM734" s="230" t="s">
        <v>695</v>
      </c>
    </row>
    <row r="735" s="2" customFormat="1" ht="33" customHeight="1">
      <c r="A735" s="39"/>
      <c r="B735" s="40"/>
      <c r="C735" s="219" t="s">
        <v>696</v>
      </c>
      <c r="D735" s="219" t="s">
        <v>157</v>
      </c>
      <c r="E735" s="220" t="s">
        <v>697</v>
      </c>
      <c r="F735" s="221" t="s">
        <v>698</v>
      </c>
      <c r="G735" s="222" t="s">
        <v>160</v>
      </c>
      <c r="H735" s="223">
        <v>4.5599999999999996</v>
      </c>
      <c r="I735" s="224"/>
      <c r="J735" s="225">
        <f>ROUND(I735*H735,2)</f>
        <v>0</v>
      </c>
      <c r="K735" s="221" t="s">
        <v>161</v>
      </c>
      <c r="L735" s="45"/>
      <c r="M735" s="226" t="s">
        <v>1</v>
      </c>
      <c r="N735" s="227" t="s">
        <v>38</v>
      </c>
      <c r="O735" s="92"/>
      <c r="P735" s="228">
        <f>O735*H735</f>
        <v>0</v>
      </c>
      <c r="Q735" s="228">
        <v>0.00022000000000000001</v>
      </c>
      <c r="R735" s="228">
        <f>Q735*H735</f>
        <v>0.0010031999999999999</v>
      </c>
      <c r="S735" s="228">
        <v>0</v>
      </c>
      <c r="T735" s="229">
        <f>S735*H735</f>
        <v>0</v>
      </c>
      <c r="U735" s="39"/>
      <c r="V735" s="39"/>
      <c r="W735" s="39"/>
      <c r="X735" s="39"/>
      <c r="Y735" s="39"/>
      <c r="Z735" s="39"/>
      <c r="AA735" s="39"/>
      <c r="AB735" s="39"/>
      <c r="AC735" s="39"/>
      <c r="AD735" s="39"/>
      <c r="AE735" s="39"/>
      <c r="AR735" s="230" t="s">
        <v>200</v>
      </c>
      <c r="AT735" s="230" t="s">
        <v>157</v>
      </c>
      <c r="AU735" s="230" t="s">
        <v>83</v>
      </c>
      <c r="AY735" s="18" t="s">
        <v>155</v>
      </c>
      <c r="BE735" s="231">
        <f>IF(N735="základní",J735,0)</f>
        <v>0</v>
      </c>
      <c r="BF735" s="231">
        <f>IF(N735="snížená",J735,0)</f>
        <v>0</v>
      </c>
      <c r="BG735" s="231">
        <f>IF(N735="zákl. přenesená",J735,0)</f>
        <v>0</v>
      </c>
      <c r="BH735" s="231">
        <f>IF(N735="sníž. přenesená",J735,0)</f>
        <v>0</v>
      </c>
      <c r="BI735" s="231">
        <f>IF(N735="nulová",J735,0)</f>
        <v>0</v>
      </c>
      <c r="BJ735" s="18" t="s">
        <v>81</v>
      </c>
      <c r="BK735" s="231">
        <f>ROUND(I735*H735,2)</f>
        <v>0</v>
      </c>
      <c r="BL735" s="18" t="s">
        <v>200</v>
      </c>
      <c r="BM735" s="230" t="s">
        <v>699</v>
      </c>
    </row>
    <row r="736" s="13" customFormat="1">
      <c r="A736" s="13"/>
      <c r="B736" s="232"/>
      <c r="C736" s="233"/>
      <c r="D736" s="234" t="s">
        <v>163</v>
      </c>
      <c r="E736" s="235" t="s">
        <v>1</v>
      </c>
      <c r="F736" s="236" t="s">
        <v>684</v>
      </c>
      <c r="G736" s="233"/>
      <c r="H736" s="235" t="s">
        <v>1</v>
      </c>
      <c r="I736" s="237"/>
      <c r="J736" s="233"/>
      <c r="K736" s="233"/>
      <c r="L736" s="238"/>
      <c r="M736" s="239"/>
      <c r="N736" s="240"/>
      <c r="O736" s="240"/>
      <c r="P736" s="240"/>
      <c r="Q736" s="240"/>
      <c r="R736" s="240"/>
      <c r="S736" s="240"/>
      <c r="T736" s="241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42" t="s">
        <v>163</v>
      </c>
      <c r="AU736" s="242" t="s">
        <v>83</v>
      </c>
      <c r="AV736" s="13" t="s">
        <v>81</v>
      </c>
      <c r="AW736" s="13" t="s">
        <v>30</v>
      </c>
      <c r="AX736" s="13" t="s">
        <v>73</v>
      </c>
      <c r="AY736" s="242" t="s">
        <v>155</v>
      </c>
    </row>
    <row r="737" s="14" customFormat="1">
      <c r="A737" s="14"/>
      <c r="B737" s="243"/>
      <c r="C737" s="244"/>
      <c r="D737" s="234" t="s">
        <v>163</v>
      </c>
      <c r="E737" s="245" t="s">
        <v>1</v>
      </c>
      <c r="F737" s="246" t="s">
        <v>232</v>
      </c>
      <c r="G737" s="244"/>
      <c r="H737" s="247">
        <v>4.5599999999999996</v>
      </c>
      <c r="I737" s="248"/>
      <c r="J737" s="244"/>
      <c r="K737" s="244"/>
      <c r="L737" s="249"/>
      <c r="M737" s="250"/>
      <c r="N737" s="251"/>
      <c r="O737" s="251"/>
      <c r="P737" s="251"/>
      <c r="Q737" s="251"/>
      <c r="R737" s="251"/>
      <c r="S737" s="251"/>
      <c r="T737" s="252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53" t="s">
        <v>163</v>
      </c>
      <c r="AU737" s="253" t="s">
        <v>83</v>
      </c>
      <c r="AV737" s="14" t="s">
        <v>83</v>
      </c>
      <c r="AW737" s="14" t="s">
        <v>30</v>
      </c>
      <c r="AX737" s="14" t="s">
        <v>73</v>
      </c>
      <c r="AY737" s="253" t="s">
        <v>155</v>
      </c>
    </row>
    <row r="738" s="15" customFormat="1">
      <c r="A738" s="15"/>
      <c r="B738" s="254"/>
      <c r="C738" s="255"/>
      <c r="D738" s="234" t="s">
        <v>163</v>
      </c>
      <c r="E738" s="256" t="s">
        <v>1</v>
      </c>
      <c r="F738" s="257" t="s">
        <v>166</v>
      </c>
      <c r="G738" s="255"/>
      <c r="H738" s="258">
        <v>4.5599999999999996</v>
      </c>
      <c r="I738" s="259"/>
      <c r="J738" s="255"/>
      <c r="K738" s="255"/>
      <c r="L738" s="260"/>
      <c r="M738" s="261"/>
      <c r="N738" s="262"/>
      <c r="O738" s="262"/>
      <c r="P738" s="262"/>
      <c r="Q738" s="262"/>
      <c r="R738" s="262"/>
      <c r="S738" s="262"/>
      <c r="T738" s="263"/>
      <c r="U738" s="15"/>
      <c r="V738" s="15"/>
      <c r="W738" s="15"/>
      <c r="X738" s="15"/>
      <c r="Y738" s="15"/>
      <c r="Z738" s="15"/>
      <c r="AA738" s="15"/>
      <c r="AB738" s="15"/>
      <c r="AC738" s="15"/>
      <c r="AD738" s="15"/>
      <c r="AE738" s="15"/>
      <c r="AT738" s="264" t="s">
        <v>163</v>
      </c>
      <c r="AU738" s="264" t="s">
        <v>83</v>
      </c>
      <c r="AV738" s="15" t="s">
        <v>162</v>
      </c>
      <c r="AW738" s="15" t="s">
        <v>30</v>
      </c>
      <c r="AX738" s="15" t="s">
        <v>81</v>
      </c>
      <c r="AY738" s="264" t="s">
        <v>155</v>
      </c>
    </row>
    <row r="739" s="2" customFormat="1" ht="24.15" customHeight="1">
      <c r="A739" s="39"/>
      <c r="B739" s="40"/>
      <c r="C739" s="219" t="s">
        <v>498</v>
      </c>
      <c r="D739" s="219" t="s">
        <v>157</v>
      </c>
      <c r="E739" s="220" t="s">
        <v>700</v>
      </c>
      <c r="F739" s="221" t="s">
        <v>701</v>
      </c>
      <c r="G739" s="222" t="s">
        <v>160</v>
      </c>
      <c r="H739" s="223">
        <v>4.5599999999999996</v>
      </c>
      <c r="I739" s="224"/>
      <c r="J739" s="225">
        <f>ROUND(I739*H739,2)</f>
        <v>0</v>
      </c>
      <c r="K739" s="221" t="s">
        <v>161</v>
      </c>
      <c r="L739" s="45"/>
      <c r="M739" s="226" t="s">
        <v>1</v>
      </c>
      <c r="N739" s="227" t="s">
        <v>38</v>
      </c>
      <c r="O739" s="92"/>
      <c r="P739" s="228">
        <f>O739*H739</f>
        <v>0</v>
      </c>
      <c r="Q739" s="228">
        <v>0</v>
      </c>
      <c r="R739" s="228">
        <f>Q739*H739</f>
        <v>0</v>
      </c>
      <c r="S739" s="228">
        <v>0.0035999999999999999</v>
      </c>
      <c r="T739" s="229">
        <f>S739*H739</f>
        <v>0.016415999999999997</v>
      </c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R739" s="230" t="s">
        <v>200</v>
      </c>
      <c r="AT739" s="230" t="s">
        <v>157</v>
      </c>
      <c r="AU739" s="230" t="s">
        <v>83</v>
      </c>
      <c r="AY739" s="18" t="s">
        <v>155</v>
      </c>
      <c r="BE739" s="231">
        <f>IF(N739="základní",J739,0)</f>
        <v>0</v>
      </c>
      <c r="BF739" s="231">
        <f>IF(N739="snížená",J739,0)</f>
        <v>0</v>
      </c>
      <c r="BG739" s="231">
        <f>IF(N739="zákl. přenesená",J739,0)</f>
        <v>0</v>
      </c>
      <c r="BH739" s="231">
        <f>IF(N739="sníž. přenesená",J739,0)</f>
        <v>0</v>
      </c>
      <c r="BI739" s="231">
        <f>IF(N739="nulová",J739,0)</f>
        <v>0</v>
      </c>
      <c r="BJ739" s="18" t="s">
        <v>81</v>
      </c>
      <c r="BK739" s="231">
        <f>ROUND(I739*H739,2)</f>
        <v>0</v>
      </c>
      <c r="BL739" s="18" t="s">
        <v>200</v>
      </c>
      <c r="BM739" s="230" t="s">
        <v>702</v>
      </c>
    </row>
    <row r="740" s="13" customFormat="1">
      <c r="A740" s="13"/>
      <c r="B740" s="232"/>
      <c r="C740" s="233"/>
      <c r="D740" s="234" t="s">
        <v>163</v>
      </c>
      <c r="E740" s="235" t="s">
        <v>1</v>
      </c>
      <c r="F740" s="236" t="s">
        <v>703</v>
      </c>
      <c r="G740" s="233"/>
      <c r="H740" s="235" t="s">
        <v>1</v>
      </c>
      <c r="I740" s="237"/>
      <c r="J740" s="233"/>
      <c r="K740" s="233"/>
      <c r="L740" s="238"/>
      <c r="M740" s="239"/>
      <c r="N740" s="240"/>
      <c r="O740" s="240"/>
      <c r="P740" s="240"/>
      <c r="Q740" s="240"/>
      <c r="R740" s="240"/>
      <c r="S740" s="240"/>
      <c r="T740" s="241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42" t="s">
        <v>163</v>
      </c>
      <c r="AU740" s="242" t="s">
        <v>83</v>
      </c>
      <c r="AV740" s="13" t="s">
        <v>81</v>
      </c>
      <c r="AW740" s="13" t="s">
        <v>30</v>
      </c>
      <c r="AX740" s="13" t="s">
        <v>73</v>
      </c>
      <c r="AY740" s="242" t="s">
        <v>155</v>
      </c>
    </row>
    <row r="741" s="14" customFormat="1">
      <c r="A741" s="14"/>
      <c r="B741" s="243"/>
      <c r="C741" s="244"/>
      <c r="D741" s="234" t="s">
        <v>163</v>
      </c>
      <c r="E741" s="245" t="s">
        <v>1</v>
      </c>
      <c r="F741" s="246" t="s">
        <v>232</v>
      </c>
      <c r="G741" s="244"/>
      <c r="H741" s="247">
        <v>4.5599999999999996</v>
      </c>
      <c r="I741" s="248"/>
      <c r="J741" s="244"/>
      <c r="K741" s="244"/>
      <c r="L741" s="249"/>
      <c r="M741" s="250"/>
      <c r="N741" s="251"/>
      <c r="O741" s="251"/>
      <c r="P741" s="251"/>
      <c r="Q741" s="251"/>
      <c r="R741" s="251"/>
      <c r="S741" s="251"/>
      <c r="T741" s="252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53" t="s">
        <v>163</v>
      </c>
      <c r="AU741" s="253" t="s">
        <v>83</v>
      </c>
      <c r="AV741" s="14" t="s">
        <v>83</v>
      </c>
      <c r="AW741" s="14" t="s">
        <v>30</v>
      </c>
      <c r="AX741" s="14" t="s">
        <v>73</v>
      </c>
      <c r="AY741" s="253" t="s">
        <v>155</v>
      </c>
    </row>
    <row r="742" s="15" customFormat="1">
      <c r="A742" s="15"/>
      <c r="B742" s="254"/>
      <c r="C742" s="255"/>
      <c r="D742" s="234" t="s">
        <v>163</v>
      </c>
      <c r="E742" s="256" t="s">
        <v>1</v>
      </c>
      <c r="F742" s="257" t="s">
        <v>166</v>
      </c>
      <c r="G742" s="255"/>
      <c r="H742" s="258">
        <v>4.5599999999999996</v>
      </c>
      <c r="I742" s="259"/>
      <c r="J742" s="255"/>
      <c r="K742" s="255"/>
      <c r="L742" s="260"/>
      <c r="M742" s="261"/>
      <c r="N742" s="262"/>
      <c r="O742" s="262"/>
      <c r="P742" s="262"/>
      <c r="Q742" s="262"/>
      <c r="R742" s="262"/>
      <c r="S742" s="262"/>
      <c r="T742" s="263"/>
      <c r="U742" s="15"/>
      <c r="V742" s="15"/>
      <c r="W742" s="15"/>
      <c r="X742" s="15"/>
      <c r="Y742" s="15"/>
      <c r="Z742" s="15"/>
      <c r="AA742" s="15"/>
      <c r="AB742" s="15"/>
      <c r="AC742" s="15"/>
      <c r="AD742" s="15"/>
      <c r="AE742" s="15"/>
      <c r="AT742" s="264" t="s">
        <v>163</v>
      </c>
      <c r="AU742" s="264" t="s">
        <v>83</v>
      </c>
      <c r="AV742" s="15" t="s">
        <v>162</v>
      </c>
      <c r="AW742" s="15" t="s">
        <v>30</v>
      </c>
      <c r="AX742" s="15" t="s">
        <v>81</v>
      </c>
      <c r="AY742" s="264" t="s">
        <v>155</v>
      </c>
    </row>
    <row r="743" s="2" customFormat="1" ht="24.15" customHeight="1">
      <c r="A743" s="39"/>
      <c r="B743" s="40"/>
      <c r="C743" s="219" t="s">
        <v>704</v>
      </c>
      <c r="D743" s="219" t="s">
        <v>157</v>
      </c>
      <c r="E743" s="220" t="s">
        <v>705</v>
      </c>
      <c r="F743" s="221" t="s">
        <v>706</v>
      </c>
      <c r="G743" s="222" t="s">
        <v>160</v>
      </c>
      <c r="H743" s="223">
        <v>6.8399999999999999</v>
      </c>
      <c r="I743" s="224"/>
      <c r="J743" s="225">
        <f>ROUND(I743*H743,2)</f>
        <v>0</v>
      </c>
      <c r="K743" s="221" t="s">
        <v>161</v>
      </c>
      <c r="L743" s="45"/>
      <c r="M743" s="226" t="s">
        <v>1</v>
      </c>
      <c r="N743" s="227" t="s">
        <v>38</v>
      </c>
      <c r="O743" s="92"/>
      <c r="P743" s="228">
        <f>O743*H743</f>
        <v>0</v>
      </c>
      <c r="Q743" s="228">
        <v>0</v>
      </c>
      <c r="R743" s="228">
        <f>Q743*H743</f>
        <v>0</v>
      </c>
      <c r="S743" s="228">
        <v>0</v>
      </c>
      <c r="T743" s="229">
        <f>S743*H743</f>
        <v>0</v>
      </c>
      <c r="U743" s="39"/>
      <c r="V743" s="39"/>
      <c r="W743" s="39"/>
      <c r="X743" s="39"/>
      <c r="Y743" s="39"/>
      <c r="Z743" s="39"/>
      <c r="AA743" s="39"/>
      <c r="AB743" s="39"/>
      <c r="AC743" s="39"/>
      <c r="AD743" s="39"/>
      <c r="AE743" s="39"/>
      <c r="AR743" s="230" t="s">
        <v>200</v>
      </c>
      <c r="AT743" s="230" t="s">
        <v>157</v>
      </c>
      <c r="AU743" s="230" t="s">
        <v>83</v>
      </c>
      <c r="AY743" s="18" t="s">
        <v>155</v>
      </c>
      <c r="BE743" s="231">
        <f>IF(N743="základní",J743,0)</f>
        <v>0</v>
      </c>
      <c r="BF743" s="231">
        <f>IF(N743="snížená",J743,0)</f>
        <v>0</v>
      </c>
      <c r="BG743" s="231">
        <f>IF(N743="zákl. přenesená",J743,0)</f>
        <v>0</v>
      </c>
      <c r="BH743" s="231">
        <f>IF(N743="sníž. přenesená",J743,0)</f>
        <v>0</v>
      </c>
      <c r="BI743" s="231">
        <f>IF(N743="nulová",J743,0)</f>
        <v>0</v>
      </c>
      <c r="BJ743" s="18" t="s">
        <v>81</v>
      </c>
      <c r="BK743" s="231">
        <f>ROUND(I743*H743,2)</f>
        <v>0</v>
      </c>
      <c r="BL743" s="18" t="s">
        <v>200</v>
      </c>
      <c r="BM743" s="230" t="s">
        <v>707</v>
      </c>
    </row>
    <row r="744" s="13" customFormat="1">
      <c r="A744" s="13"/>
      <c r="B744" s="232"/>
      <c r="C744" s="233"/>
      <c r="D744" s="234" t="s">
        <v>163</v>
      </c>
      <c r="E744" s="235" t="s">
        <v>1</v>
      </c>
      <c r="F744" s="236" t="s">
        <v>684</v>
      </c>
      <c r="G744" s="233"/>
      <c r="H744" s="235" t="s">
        <v>1</v>
      </c>
      <c r="I744" s="237"/>
      <c r="J744" s="233"/>
      <c r="K744" s="233"/>
      <c r="L744" s="238"/>
      <c r="M744" s="239"/>
      <c r="N744" s="240"/>
      <c r="O744" s="240"/>
      <c r="P744" s="240"/>
      <c r="Q744" s="240"/>
      <c r="R744" s="240"/>
      <c r="S744" s="240"/>
      <c r="T744" s="241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42" t="s">
        <v>163</v>
      </c>
      <c r="AU744" s="242" t="s">
        <v>83</v>
      </c>
      <c r="AV744" s="13" t="s">
        <v>81</v>
      </c>
      <c r="AW744" s="13" t="s">
        <v>30</v>
      </c>
      <c r="AX744" s="13" t="s">
        <v>73</v>
      </c>
      <c r="AY744" s="242" t="s">
        <v>155</v>
      </c>
    </row>
    <row r="745" s="14" customFormat="1">
      <c r="A745" s="14"/>
      <c r="B745" s="243"/>
      <c r="C745" s="244"/>
      <c r="D745" s="234" t="s">
        <v>163</v>
      </c>
      <c r="E745" s="245" t="s">
        <v>1</v>
      </c>
      <c r="F745" s="246" t="s">
        <v>232</v>
      </c>
      <c r="G745" s="244"/>
      <c r="H745" s="247">
        <v>4.5599999999999996</v>
      </c>
      <c r="I745" s="248"/>
      <c r="J745" s="244"/>
      <c r="K745" s="244"/>
      <c r="L745" s="249"/>
      <c r="M745" s="250"/>
      <c r="N745" s="251"/>
      <c r="O745" s="251"/>
      <c r="P745" s="251"/>
      <c r="Q745" s="251"/>
      <c r="R745" s="251"/>
      <c r="S745" s="251"/>
      <c r="T745" s="252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53" t="s">
        <v>163</v>
      </c>
      <c r="AU745" s="253" t="s">
        <v>83</v>
      </c>
      <c r="AV745" s="14" t="s">
        <v>83</v>
      </c>
      <c r="AW745" s="14" t="s">
        <v>30</v>
      </c>
      <c r="AX745" s="14" t="s">
        <v>73</v>
      </c>
      <c r="AY745" s="253" t="s">
        <v>155</v>
      </c>
    </row>
    <row r="746" s="13" customFormat="1">
      <c r="A746" s="13"/>
      <c r="B746" s="232"/>
      <c r="C746" s="233"/>
      <c r="D746" s="234" t="s">
        <v>163</v>
      </c>
      <c r="E746" s="235" t="s">
        <v>1</v>
      </c>
      <c r="F746" s="236" t="s">
        <v>685</v>
      </c>
      <c r="G746" s="233"/>
      <c r="H746" s="235" t="s">
        <v>1</v>
      </c>
      <c r="I746" s="237"/>
      <c r="J746" s="233"/>
      <c r="K746" s="233"/>
      <c r="L746" s="238"/>
      <c r="M746" s="239"/>
      <c r="N746" s="240"/>
      <c r="O746" s="240"/>
      <c r="P746" s="240"/>
      <c r="Q746" s="240"/>
      <c r="R746" s="240"/>
      <c r="S746" s="240"/>
      <c r="T746" s="241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42" t="s">
        <v>163</v>
      </c>
      <c r="AU746" s="242" t="s">
        <v>83</v>
      </c>
      <c r="AV746" s="13" t="s">
        <v>81</v>
      </c>
      <c r="AW746" s="13" t="s">
        <v>30</v>
      </c>
      <c r="AX746" s="13" t="s">
        <v>73</v>
      </c>
      <c r="AY746" s="242" t="s">
        <v>155</v>
      </c>
    </row>
    <row r="747" s="14" customFormat="1">
      <c r="A747" s="14"/>
      <c r="B747" s="243"/>
      <c r="C747" s="244"/>
      <c r="D747" s="234" t="s">
        <v>163</v>
      </c>
      <c r="E747" s="245" t="s">
        <v>1</v>
      </c>
      <c r="F747" s="246" t="s">
        <v>686</v>
      </c>
      <c r="G747" s="244"/>
      <c r="H747" s="247">
        <v>2.2799999999999998</v>
      </c>
      <c r="I747" s="248"/>
      <c r="J747" s="244"/>
      <c r="K747" s="244"/>
      <c r="L747" s="249"/>
      <c r="M747" s="250"/>
      <c r="N747" s="251"/>
      <c r="O747" s="251"/>
      <c r="P747" s="251"/>
      <c r="Q747" s="251"/>
      <c r="R747" s="251"/>
      <c r="S747" s="251"/>
      <c r="T747" s="252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53" t="s">
        <v>163</v>
      </c>
      <c r="AU747" s="253" t="s">
        <v>83</v>
      </c>
      <c r="AV747" s="14" t="s">
        <v>83</v>
      </c>
      <c r="AW747" s="14" t="s">
        <v>30</v>
      </c>
      <c r="AX747" s="14" t="s">
        <v>73</v>
      </c>
      <c r="AY747" s="253" t="s">
        <v>155</v>
      </c>
    </row>
    <row r="748" s="15" customFormat="1">
      <c r="A748" s="15"/>
      <c r="B748" s="254"/>
      <c r="C748" s="255"/>
      <c r="D748" s="234" t="s">
        <v>163</v>
      </c>
      <c r="E748" s="256" t="s">
        <v>1</v>
      </c>
      <c r="F748" s="257" t="s">
        <v>166</v>
      </c>
      <c r="G748" s="255"/>
      <c r="H748" s="258">
        <v>6.8399999999999999</v>
      </c>
      <c r="I748" s="259"/>
      <c r="J748" s="255"/>
      <c r="K748" s="255"/>
      <c r="L748" s="260"/>
      <c r="M748" s="261"/>
      <c r="N748" s="262"/>
      <c r="O748" s="262"/>
      <c r="P748" s="262"/>
      <c r="Q748" s="262"/>
      <c r="R748" s="262"/>
      <c r="S748" s="262"/>
      <c r="T748" s="263"/>
      <c r="U748" s="15"/>
      <c r="V748" s="15"/>
      <c r="W748" s="15"/>
      <c r="X748" s="15"/>
      <c r="Y748" s="15"/>
      <c r="Z748" s="15"/>
      <c r="AA748" s="15"/>
      <c r="AB748" s="15"/>
      <c r="AC748" s="15"/>
      <c r="AD748" s="15"/>
      <c r="AE748" s="15"/>
      <c r="AT748" s="264" t="s">
        <v>163</v>
      </c>
      <c r="AU748" s="264" t="s">
        <v>83</v>
      </c>
      <c r="AV748" s="15" t="s">
        <v>162</v>
      </c>
      <c r="AW748" s="15" t="s">
        <v>30</v>
      </c>
      <c r="AX748" s="15" t="s">
        <v>81</v>
      </c>
      <c r="AY748" s="264" t="s">
        <v>155</v>
      </c>
    </row>
    <row r="749" s="2" customFormat="1" ht="16.5" customHeight="1">
      <c r="A749" s="39"/>
      <c r="B749" s="40"/>
      <c r="C749" s="265" t="s">
        <v>504</v>
      </c>
      <c r="D749" s="265" t="s">
        <v>234</v>
      </c>
      <c r="E749" s="266" t="s">
        <v>708</v>
      </c>
      <c r="F749" s="267" t="s">
        <v>709</v>
      </c>
      <c r="G749" s="268" t="s">
        <v>160</v>
      </c>
      <c r="H749" s="269">
        <v>7.8659999999999997</v>
      </c>
      <c r="I749" s="270"/>
      <c r="J749" s="271">
        <f>ROUND(I749*H749,2)</f>
        <v>0</v>
      </c>
      <c r="K749" s="267" t="s">
        <v>161</v>
      </c>
      <c r="L749" s="272"/>
      <c r="M749" s="273" t="s">
        <v>1</v>
      </c>
      <c r="N749" s="274" t="s">
        <v>38</v>
      </c>
      <c r="O749" s="92"/>
      <c r="P749" s="228">
        <f>O749*H749</f>
        <v>0</v>
      </c>
      <c r="Q749" s="228">
        <v>0.00029999999999999997</v>
      </c>
      <c r="R749" s="228">
        <f>Q749*H749</f>
        <v>0.0023597999999999996</v>
      </c>
      <c r="S749" s="228">
        <v>0</v>
      </c>
      <c r="T749" s="229">
        <f>S749*H749</f>
        <v>0</v>
      </c>
      <c r="U749" s="39"/>
      <c r="V749" s="39"/>
      <c r="W749" s="39"/>
      <c r="X749" s="39"/>
      <c r="Y749" s="39"/>
      <c r="Z749" s="39"/>
      <c r="AA749" s="39"/>
      <c r="AB749" s="39"/>
      <c r="AC749" s="39"/>
      <c r="AD749" s="39"/>
      <c r="AE749" s="39"/>
      <c r="AR749" s="230" t="s">
        <v>246</v>
      </c>
      <c r="AT749" s="230" t="s">
        <v>234</v>
      </c>
      <c r="AU749" s="230" t="s">
        <v>83</v>
      </c>
      <c r="AY749" s="18" t="s">
        <v>155</v>
      </c>
      <c r="BE749" s="231">
        <f>IF(N749="základní",J749,0)</f>
        <v>0</v>
      </c>
      <c r="BF749" s="231">
        <f>IF(N749="snížená",J749,0)</f>
        <v>0</v>
      </c>
      <c r="BG749" s="231">
        <f>IF(N749="zákl. přenesená",J749,0)</f>
        <v>0</v>
      </c>
      <c r="BH749" s="231">
        <f>IF(N749="sníž. přenesená",J749,0)</f>
        <v>0</v>
      </c>
      <c r="BI749" s="231">
        <f>IF(N749="nulová",J749,0)</f>
        <v>0</v>
      </c>
      <c r="BJ749" s="18" t="s">
        <v>81</v>
      </c>
      <c r="BK749" s="231">
        <f>ROUND(I749*H749,2)</f>
        <v>0</v>
      </c>
      <c r="BL749" s="18" t="s">
        <v>200</v>
      </c>
      <c r="BM749" s="230" t="s">
        <v>710</v>
      </c>
    </row>
    <row r="750" s="14" customFormat="1">
      <c r="A750" s="14"/>
      <c r="B750" s="243"/>
      <c r="C750" s="244"/>
      <c r="D750" s="234" t="s">
        <v>163</v>
      </c>
      <c r="E750" s="245" t="s">
        <v>1</v>
      </c>
      <c r="F750" s="246" t="s">
        <v>711</v>
      </c>
      <c r="G750" s="244"/>
      <c r="H750" s="247">
        <v>7.8659999999999997</v>
      </c>
      <c r="I750" s="248"/>
      <c r="J750" s="244"/>
      <c r="K750" s="244"/>
      <c r="L750" s="249"/>
      <c r="M750" s="250"/>
      <c r="N750" s="251"/>
      <c r="O750" s="251"/>
      <c r="P750" s="251"/>
      <c r="Q750" s="251"/>
      <c r="R750" s="251"/>
      <c r="S750" s="251"/>
      <c r="T750" s="252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53" t="s">
        <v>163</v>
      </c>
      <c r="AU750" s="253" t="s">
        <v>83</v>
      </c>
      <c r="AV750" s="14" t="s">
        <v>83</v>
      </c>
      <c r="AW750" s="14" t="s">
        <v>30</v>
      </c>
      <c r="AX750" s="14" t="s">
        <v>73</v>
      </c>
      <c r="AY750" s="253" t="s">
        <v>155</v>
      </c>
    </row>
    <row r="751" s="15" customFormat="1">
      <c r="A751" s="15"/>
      <c r="B751" s="254"/>
      <c r="C751" s="255"/>
      <c r="D751" s="234" t="s">
        <v>163</v>
      </c>
      <c r="E751" s="256" t="s">
        <v>1</v>
      </c>
      <c r="F751" s="257" t="s">
        <v>166</v>
      </c>
      <c r="G751" s="255"/>
      <c r="H751" s="258">
        <v>7.8659999999999997</v>
      </c>
      <c r="I751" s="259"/>
      <c r="J751" s="255"/>
      <c r="K751" s="255"/>
      <c r="L751" s="260"/>
      <c r="M751" s="261"/>
      <c r="N751" s="262"/>
      <c r="O751" s="262"/>
      <c r="P751" s="262"/>
      <c r="Q751" s="262"/>
      <c r="R751" s="262"/>
      <c r="S751" s="262"/>
      <c r="T751" s="263"/>
      <c r="U751" s="15"/>
      <c r="V751" s="15"/>
      <c r="W751" s="15"/>
      <c r="X751" s="15"/>
      <c r="Y751" s="15"/>
      <c r="Z751" s="15"/>
      <c r="AA751" s="15"/>
      <c r="AB751" s="15"/>
      <c r="AC751" s="15"/>
      <c r="AD751" s="15"/>
      <c r="AE751" s="15"/>
      <c r="AT751" s="264" t="s">
        <v>163</v>
      </c>
      <c r="AU751" s="264" t="s">
        <v>83</v>
      </c>
      <c r="AV751" s="15" t="s">
        <v>162</v>
      </c>
      <c r="AW751" s="15" t="s">
        <v>30</v>
      </c>
      <c r="AX751" s="15" t="s">
        <v>81</v>
      </c>
      <c r="AY751" s="264" t="s">
        <v>155</v>
      </c>
    </row>
    <row r="752" s="2" customFormat="1" ht="24.15" customHeight="1">
      <c r="A752" s="39"/>
      <c r="B752" s="40"/>
      <c r="C752" s="219" t="s">
        <v>712</v>
      </c>
      <c r="D752" s="219" t="s">
        <v>157</v>
      </c>
      <c r="E752" s="220" t="s">
        <v>713</v>
      </c>
      <c r="F752" s="221" t="s">
        <v>714</v>
      </c>
      <c r="G752" s="222" t="s">
        <v>658</v>
      </c>
      <c r="H752" s="223">
        <v>0.024</v>
      </c>
      <c r="I752" s="224"/>
      <c r="J752" s="225">
        <f>ROUND(I752*H752,2)</f>
        <v>0</v>
      </c>
      <c r="K752" s="221" t="s">
        <v>161</v>
      </c>
      <c r="L752" s="45"/>
      <c r="M752" s="226" t="s">
        <v>1</v>
      </c>
      <c r="N752" s="227" t="s">
        <v>38</v>
      </c>
      <c r="O752" s="92"/>
      <c r="P752" s="228">
        <f>O752*H752</f>
        <v>0</v>
      </c>
      <c r="Q752" s="228">
        <v>0</v>
      </c>
      <c r="R752" s="228">
        <f>Q752*H752</f>
        <v>0</v>
      </c>
      <c r="S752" s="228">
        <v>0</v>
      </c>
      <c r="T752" s="229">
        <f>S752*H752</f>
        <v>0</v>
      </c>
      <c r="U752" s="39"/>
      <c r="V752" s="39"/>
      <c r="W752" s="39"/>
      <c r="X752" s="39"/>
      <c r="Y752" s="39"/>
      <c r="Z752" s="39"/>
      <c r="AA752" s="39"/>
      <c r="AB752" s="39"/>
      <c r="AC752" s="39"/>
      <c r="AD752" s="39"/>
      <c r="AE752" s="39"/>
      <c r="AR752" s="230" t="s">
        <v>200</v>
      </c>
      <c r="AT752" s="230" t="s">
        <v>157</v>
      </c>
      <c r="AU752" s="230" t="s">
        <v>83</v>
      </c>
      <c r="AY752" s="18" t="s">
        <v>155</v>
      </c>
      <c r="BE752" s="231">
        <f>IF(N752="základní",J752,0)</f>
        <v>0</v>
      </c>
      <c r="BF752" s="231">
        <f>IF(N752="snížená",J752,0)</f>
        <v>0</v>
      </c>
      <c r="BG752" s="231">
        <f>IF(N752="zákl. přenesená",J752,0)</f>
        <v>0</v>
      </c>
      <c r="BH752" s="231">
        <f>IF(N752="sníž. přenesená",J752,0)</f>
        <v>0</v>
      </c>
      <c r="BI752" s="231">
        <f>IF(N752="nulová",J752,0)</f>
        <v>0</v>
      </c>
      <c r="BJ752" s="18" t="s">
        <v>81</v>
      </c>
      <c r="BK752" s="231">
        <f>ROUND(I752*H752,2)</f>
        <v>0</v>
      </c>
      <c r="BL752" s="18" t="s">
        <v>200</v>
      </c>
      <c r="BM752" s="230" t="s">
        <v>715</v>
      </c>
    </row>
    <row r="753" s="12" customFormat="1" ht="22.8" customHeight="1">
      <c r="A753" s="12"/>
      <c r="B753" s="203"/>
      <c r="C753" s="204"/>
      <c r="D753" s="205" t="s">
        <v>72</v>
      </c>
      <c r="E753" s="217" t="s">
        <v>716</v>
      </c>
      <c r="F753" s="217" t="s">
        <v>717</v>
      </c>
      <c r="G753" s="204"/>
      <c r="H753" s="204"/>
      <c r="I753" s="207"/>
      <c r="J753" s="218">
        <f>BK753</f>
        <v>0</v>
      </c>
      <c r="K753" s="204"/>
      <c r="L753" s="209"/>
      <c r="M753" s="210"/>
      <c r="N753" s="211"/>
      <c r="O753" s="211"/>
      <c r="P753" s="212">
        <f>SUM(P754:P761)</f>
        <v>0</v>
      </c>
      <c r="Q753" s="211"/>
      <c r="R753" s="212">
        <f>SUM(R754:R761)</f>
        <v>0</v>
      </c>
      <c r="S753" s="211"/>
      <c r="T753" s="213">
        <f>SUM(T754:T761)</f>
        <v>0</v>
      </c>
      <c r="U753" s="12"/>
      <c r="V753" s="12"/>
      <c r="W753" s="12"/>
      <c r="X753" s="12"/>
      <c r="Y753" s="12"/>
      <c r="Z753" s="12"/>
      <c r="AA753" s="12"/>
      <c r="AB753" s="12"/>
      <c r="AC753" s="12"/>
      <c r="AD753" s="12"/>
      <c r="AE753" s="12"/>
      <c r="AR753" s="214" t="s">
        <v>83</v>
      </c>
      <c r="AT753" s="215" t="s">
        <v>72</v>
      </c>
      <c r="AU753" s="215" t="s">
        <v>81</v>
      </c>
      <c r="AY753" s="214" t="s">
        <v>155</v>
      </c>
      <c r="BK753" s="216">
        <f>SUM(BK754:BK761)</f>
        <v>0</v>
      </c>
    </row>
    <row r="754" s="2" customFormat="1" ht="16.5" customHeight="1">
      <c r="A754" s="39"/>
      <c r="B754" s="40"/>
      <c r="C754" s="219" t="s">
        <v>718</v>
      </c>
      <c r="D754" s="219" t="s">
        <v>157</v>
      </c>
      <c r="E754" s="220" t="s">
        <v>719</v>
      </c>
      <c r="F754" s="221" t="s">
        <v>720</v>
      </c>
      <c r="G754" s="222" t="s">
        <v>184</v>
      </c>
      <c r="H754" s="223">
        <v>1</v>
      </c>
      <c r="I754" s="224"/>
      <c r="J754" s="225">
        <f>ROUND(I754*H754,2)</f>
        <v>0</v>
      </c>
      <c r="K754" s="221" t="s">
        <v>185</v>
      </c>
      <c r="L754" s="45"/>
      <c r="M754" s="226" t="s">
        <v>1</v>
      </c>
      <c r="N754" s="227" t="s">
        <v>38</v>
      </c>
      <c r="O754" s="92"/>
      <c r="P754" s="228">
        <f>O754*H754</f>
        <v>0</v>
      </c>
      <c r="Q754" s="228">
        <v>0</v>
      </c>
      <c r="R754" s="228">
        <f>Q754*H754</f>
        <v>0</v>
      </c>
      <c r="S754" s="228">
        <v>0</v>
      </c>
      <c r="T754" s="229">
        <f>S754*H754</f>
        <v>0</v>
      </c>
      <c r="U754" s="39"/>
      <c r="V754" s="39"/>
      <c r="W754" s="39"/>
      <c r="X754" s="39"/>
      <c r="Y754" s="39"/>
      <c r="Z754" s="39"/>
      <c r="AA754" s="39"/>
      <c r="AB754" s="39"/>
      <c r="AC754" s="39"/>
      <c r="AD754" s="39"/>
      <c r="AE754" s="39"/>
      <c r="AR754" s="230" t="s">
        <v>200</v>
      </c>
      <c r="AT754" s="230" t="s">
        <v>157</v>
      </c>
      <c r="AU754" s="230" t="s">
        <v>83</v>
      </c>
      <c r="AY754" s="18" t="s">
        <v>155</v>
      </c>
      <c r="BE754" s="231">
        <f>IF(N754="základní",J754,0)</f>
        <v>0</v>
      </c>
      <c r="BF754" s="231">
        <f>IF(N754="snížená",J754,0)</f>
        <v>0</v>
      </c>
      <c r="BG754" s="231">
        <f>IF(N754="zákl. přenesená",J754,0)</f>
        <v>0</v>
      </c>
      <c r="BH754" s="231">
        <f>IF(N754="sníž. přenesená",J754,0)</f>
        <v>0</v>
      </c>
      <c r="BI754" s="231">
        <f>IF(N754="nulová",J754,0)</f>
        <v>0</v>
      </c>
      <c r="BJ754" s="18" t="s">
        <v>81</v>
      </c>
      <c r="BK754" s="231">
        <f>ROUND(I754*H754,2)</f>
        <v>0</v>
      </c>
      <c r="BL754" s="18" t="s">
        <v>200</v>
      </c>
      <c r="BM754" s="230" t="s">
        <v>721</v>
      </c>
    </row>
    <row r="755" s="13" customFormat="1">
      <c r="A755" s="13"/>
      <c r="B755" s="232"/>
      <c r="C755" s="233"/>
      <c r="D755" s="234" t="s">
        <v>163</v>
      </c>
      <c r="E755" s="235" t="s">
        <v>1</v>
      </c>
      <c r="F755" s="236" t="s">
        <v>722</v>
      </c>
      <c r="G755" s="233"/>
      <c r="H755" s="235" t="s">
        <v>1</v>
      </c>
      <c r="I755" s="237"/>
      <c r="J755" s="233"/>
      <c r="K755" s="233"/>
      <c r="L755" s="238"/>
      <c r="M755" s="239"/>
      <c r="N755" s="240"/>
      <c r="O755" s="240"/>
      <c r="P755" s="240"/>
      <c r="Q755" s="240"/>
      <c r="R755" s="240"/>
      <c r="S755" s="240"/>
      <c r="T755" s="241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42" t="s">
        <v>163</v>
      </c>
      <c r="AU755" s="242" t="s">
        <v>83</v>
      </c>
      <c r="AV755" s="13" t="s">
        <v>81</v>
      </c>
      <c r="AW755" s="13" t="s">
        <v>30</v>
      </c>
      <c r="AX755" s="13" t="s">
        <v>73</v>
      </c>
      <c r="AY755" s="242" t="s">
        <v>155</v>
      </c>
    </row>
    <row r="756" s="14" customFormat="1">
      <c r="A756" s="14"/>
      <c r="B756" s="243"/>
      <c r="C756" s="244"/>
      <c r="D756" s="234" t="s">
        <v>163</v>
      </c>
      <c r="E756" s="245" t="s">
        <v>1</v>
      </c>
      <c r="F756" s="246" t="s">
        <v>81</v>
      </c>
      <c r="G756" s="244"/>
      <c r="H756" s="247">
        <v>1</v>
      </c>
      <c r="I756" s="248"/>
      <c r="J756" s="244"/>
      <c r="K756" s="244"/>
      <c r="L756" s="249"/>
      <c r="M756" s="250"/>
      <c r="N756" s="251"/>
      <c r="O756" s="251"/>
      <c r="P756" s="251"/>
      <c r="Q756" s="251"/>
      <c r="R756" s="251"/>
      <c r="S756" s="251"/>
      <c r="T756" s="252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53" t="s">
        <v>163</v>
      </c>
      <c r="AU756" s="253" t="s">
        <v>83</v>
      </c>
      <c r="AV756" s="14" t="s">
        <v>83</v>
      </c>
      <c r="AW756" s="14" t="s">
        <v>30</v>
      </c>
      <c r="AX756" s="14" t="s">
        <v>73</v>
      </c>
      <c r="AY756" s="253" t="s">
        <v>155</v>
      </c>
    </row>
    <row r="757" s="15" customFormat="1">
      <c r="A757" s="15"/>
      <c r="B757" s="254"/>
      <c r="C757" s="255"/>
      <c r="D757" s="234" t="s">
        <v>163</v>
      </c>
      <c r="E757" s="256" t="s">
        <v>1</v>
      </c>
      <c r="F757" s="257" t="s">
        <v>166</v>
      </c>
      <c r="G757" s="255"/>
      <c r="H757" s="258">
        <v>1</v>
      </c>
      <c r="I757" s="259"/>
      <c r="J757" s="255"/>
      <c r="K757" s="255"/>
      <c r="L757" s="260"/>
      <c r="M757" s="261"/>
      <c r="N757" s="262"/>
      <c r="O757" s="262"/>
      <c r="P757" s="262"/>
      <c r="Q757" s="262"/>
      <c r="R757" s="262"/>
      <c r="S757" s="262"/>
      <c r="T757" s="263"/>
      <c r="U757" s="15"/>
      <c r="V757" s="15"/>
      <c r="W757" s="15"/>
      <c r="X757" s="15"/>
      <c r="Y757" s="15"/>
      <c r="Z757" s="15"/>
      <c r="AA757" s="15"/>
      <c r="AB757" s="15"/>
      <c r="AC757" s="15"/>
      <c r="AD757" s="15"/>
      <c r="AE757" s="15"/>
      <c r="AT757" s="264" t="s">
        <v>163</v>
      </c>
      <c r="AU757" s="264" t="s">
        <v>83</v>
      </c>
      <c r="AV757" s="15" t="s">
        <v>162</v>
      </c>
      <c r="AW757" s="15" t="s">
        <v>30</v>
      </c>
      <c r="AX757" s="15" t="s">
        <v>81</v>
      </c>
      <c r="AY757" s="264" t="s">
        <v>155</v>
      </c>
    </row>
    <row r="758" s="2" customFormat="1" ht="33" customHeight="1">
      <c r="A758" s="39"/>
      <c r="B758" s="40"/>
      <c r="C758" s="219" t="s">
        <v>723</v>
      </c>
      <c r="D758" s="219" t="s">
        <v>157</v>
      </c>
      <c r="E758" s="220" t="s">
        <v>724</v>
      </c>
      <c r="F758" s="221" t="s">
        <v>725</v>
      </c>
      <c r="G758" s="222" t="s">
        <v>184</v>
      </c>
      <c r="H758" s="223">
        <v>1</v>
      </c>
      <c r="I758" s="224"/>
      <c r="J758" s="225">
        <f>ROUND(I758*H758,2)</f>
        <v>0</v>
      </c>
      <c r="K758" s="221" t="s">
        <v>185</v>
      </c>
      <c r="L758" s="45"/>
      <c r="M758" s="226" t="s">
        <v>1</v>
      </c>
      <c r="N758" s="227" t="s">
        <v>38</v>
      </c>
      <c r="O758" s="92"/>
      <c r="P758" s="228">
        <f>O758*H758</f>
        <v>0</v>
      </c>
      <c r="Q758" s="228">
        <v>0</v>
      </c>
      <c r="R758" s="228">
        <f>Q758*H758</f>
        <v>0</v>
      </c>
      <c r="S758" s="228">
        <v>0</v>
      </c>
      <c r="T758" s="229">
        <f>S758*H758</f>
        <v>0</v>
      </c>
      <c r="U758" s="39"/>
      <c r="V758" s="39"/>
      <c r="W758" s="39"/>
      <c r="X758" s="39"/>
      <c r="Y758" s="39"/>
      <c r="Z758" s="39"/>
      <c r="AA758" s="39"/>
      <c r="AB758" s="39"/>
      <c r="AC758" s="39"/>
      <c r="AD758" s="39"/>
      <c r="AE758" s="39"/>
      <c r="AR758" s="230" t="s">
        <v>200</v>
      </c>
      <c r="AT758" s="230" t="s">
        <v>157</v>
      </c>
      <c r="AU758" s="230" t="s">
        <v>83</v>
      </c>
      <c r="AY758" s="18" t="s">
        <v>155</v>
      </c>
      <c r="BE758" s="231">
        <f>IF(N758="základní",J758,0)</f>
        <v>0</v>
      </c>
      <c r="BF758" s="231">
        <f>IF(N758="snížená",J758,0)</f>
        <v>0</v>
      </c>
      <c r="BG758" s="231">
        <f>IF(N758="zákl. přenesená",J758,0)</f>
        <v>0</v>
      </c>
      <c r="BH758" s="231">
        <f>IF(N758="sníž. přenesená",J758,0)</f>
        <v>0</v>
      </c>
      <c r="BI758" s="231">
        <f>IF(N758="nulová",J758,0)</f>
        <v>0</v>
      </c>
      <c r="BJ758" s="18" t="s">
        <v>81</v>
      </c>
      <c r="BK758" s="231">
        <f>ROUND(I758*H758,2)</f>
        <v>0</v>
      </c>
      <c r="BL758" s="18" t="s">
        <v>200</v>
      </c>
      <c r="BM758" s="230" t="s">
        <v>726</v>
      </c>
    </row>
    <row r="759" s="13" customFormat="1">
      <c r="A759" s="13"/>
      <c r="B759" s="232"/>
      <c r="C759" s="233"/>
      <c r="D759" s="234" t="s">
        <v>163</v>
      </c>
      <c r="E759" s="235" t="s">
        <v>1</v>
      </c>
      <c r="F759" s="236" t="s">
        <v>546</v>
      </c>
      <c r="G759" s="233"/>
      <c r="H759" s="235" t="s">
        <v>1</v>
      </c>
      <c r="I759" s="237"/>
      <c r="J759" s="233"/>
      <c r="K759" s="233"/>
      <c r="L759" s="238"/>
      <c r="M759" s="239"/>
      <c r="N759" s="240"/>
      <c r="O759" s="240"/>
      <c r="P759" s="240"/>
      <c r="Q759" s="240"/>
      <c r="R759" s="240"/>
      <c r="S759" s="240"/>
      <c r="T759" s="241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42" t="s">
        <v>163</v>
      </c>
      <c r="AU759" s="242" t="s">
        <v>83</v>
      </c>
      <c r="AV759" s="13" t="s">
        <v>81</v>
      </c>
      <c r="AW759" s="13" t="s">
        <v>30</v>
      </c>
      <c r="AX759" s="13" t="s">
        <v>73</v>
      </c>
      <c r="AY759" s="242" t="s">
        <v>155</v>
      </c>
    </row>
    <row r="760" s="14" customFormat="1">
      <c r="A760" s="14"/>
      <c r="B760" s="243"/>
      <c r="C760" s="244"/>
      <c r="D760" s="234" t="s">
        <v>163</v>
      </c>
      <c r="E760" s="245" t="s">
        <v>1</v>
      </c>
      <c r="F760" s="246" t="s">
        <v>81</v>
      </c>
      <c r="G760" s="244"/>
      <c r="H760" s="247">
        <v>1</v>
      </c>
      <c r="I760" s="248"/>
      <c r="J760" s="244"/>
      <c r="K760" s="244"/>
      <c r="L760" s="249"/>
      <c r="M760" s="250"/>
      <c r="N760" s="251"/>
      <c r="O760" s="251"/>
      <c r="P760" s="251"/>
      <c r="Q760" s="251"/>
      <c r="R760" s="251"/>
      <c r="S760" s="251"/>
      <c r="T760" s="252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53" t="s">
        <v>163</v>
      </c>
      <c r="AU760" s="253" t="s">
        <v>83</v>
      </c>
      <c r="AV760" s="14" t="s">
        <v>83</v>
      </c>
      <c r="AW760" s="14" t="s">
        <v>30</v>
      </c>
      <c r="AX760" s="14" t="s">
        <v>73</v>
      </c>
      <c r="AY760" s="253" t="s">
        <v>155</v>
      </c>
    </row>
    <row r="761" s="15" customFormat="1">
      <c r="A761" s="15"/>
      <c r="B761" s="254"/>
      <c r="C761" s="255"/>
      <c r="D761" s="234" t="s">
        <v>163</v>
      </c>
      <c r="E761" s="256" t="s">
        <v>1</v>
      </c>
      <c r="F761" s="257" t="s">
        <v>166</v>
      </c>
      <c r="G761" s="255"/>
      <c r="H761" s="258">
        <v>1</v>
      </c>
      <c r="I761" s="259"/>
      <c r="J761" s="255"/>
      <c r="K761" s="255"/>
      <c r="L761" s="260"/>
      <c r="M761" s="261"/>
      <c r="N761" s="262"/>
      <c r="O761" s="262"/>
      <c r="P761" s="262"/>
      <c r="Q761" s="262"/>
      <c r="R761" s="262"/>
      <c r="S761" s="262"/>
      <c r="T761" s="263"/>
      <c r="U761" s="15"/>
      <c r="V761" s="15"/>
      <c r="W761" s="15"/>
      <c r="X761" s="15"/>
      <c r="Y761" s="15"/>
      <c r="Z761" s="15"/>
      <c r="AA761" s="15"/>
      <c r="AB761" s="15"/>
      <c r="AC761" s="15"/>
      <c r="AD761" s="15"/>
      <c r="AE761" s="15"/>
      <c r="AT761" s="264" t="s">
        <v>163</v>
      </c>
      <c r="AU761" s="264" t="s">
        <v>83</v>
      </c>
      <c r="AV761" s="15" t="s">
        <v>162</v>
      </c>
      <c r="AW761" s="15" t="s">
        <v>30</v>
      </c>
      <c r="AX761" s="15" t="s">
        <v>81</v>
      </c>
      <c r="AY761" s="264" t="s">
        <v>155</v>
      </c>
    </row>
    <row r="762" s="12" customFormat="1" ht="22.8" customHeight="1">
      <c r="A762" s="12"/>
      <c r="B762" s="203"/>
      <c r="C762" s="204"/>
      <c r="D762" s="205" t="s">
        <v>72</v>
      </c>
      <c r="E762" s="217" t="s">
        <v>727</v>
      </c>
      <c r="F762" s="217" t="s">
        <v>728</v>
      </c>
      <c r="G762" s="204"/>
      <c r="H762" s="204"/>
      <c r="I762" s="207"/>
      <c r="J762" s="218">
        <f>BK762</f>
        <v>0</v>
      </c>
      <c r="K762" s="204"/>
      <c r="L762" s="209"/>
      <c r="M762" s="210"/>
      <c r="N762" s="211"/>
      <c r="O762" s="211"/>
      <c r="P762" s="212">
        <f>SUM(P763:P766)</f>
        <v>0</v>
      </c>
      <c r="Q762" s="211"/>
      <c r="R762" s="212">
        <f>SUM(R763:R766)</f>
        <v>0.051573599999999997</v>
      </c>
      <c r="S762" s="211"/>
      <c r="T762" s="213">
        <f>SUM(T763:T766)</f>
        <v>0</v>
      </c>
      <c r="U762" s="12"/>
      <c r="V762" s="12"/>
      <c r="W762" s="12"/>
      <c r="X762" s="12"/>
      <c r="Y762" s="12"/>
      <c r="Z762" s="12"/>
      <c r="AA762" s="12"/>
      <c r="AB762" s="12"/>
      <c r="AC762" s="12"/>
      <c r="AD762" s="12"/>
      <c r="AE762" s="12"/>
      <c r="AR762" s="214" t="s">
        <v>83</v>
      </c>
      <c r="AT762" s="215" t="s">
        <v>72</v>
      </c>
      <c r="AU762" s="215" t="s">
        <v>81</v>
      </c>
      <c r="AY762" s="214" t="s">
        <v>155</v>
      </c>
      <c r="BK762" s="216">
        <f>SUM(BK763:BK766)</f>
        <v>0</v>
      </c>
    </row>
    <row r="763" s="2" customFormat="1" ht="33" customHeight="1">
      <c r="A763" s="39"/>
      <c r="B763" s="40"/>
      <c r="C763" s="219" t="s">
        <v>516</v>
      </c>
      <c r="D763" s="219" t="s">
        <v>157</v>
      </c>
      <c r="E763" s="220" t="s">
        <v>729</v>
      </c>
      <c r="F763" s="221" t="s">
        <v>730</v>
      </c>
      <c r="G763" s="222" t="s">
        <v>160</v>
      </c>
      <c r="H763" s="223">
        <v>4.5599999999999996</v>
      </c>
      <c r="I763" s="224"/>
      <c r="J763" s="225">
        <f>ROUND(I763*H763,2)</f>
        <v>0</v>
      </c>
      <c r="K763" s="221" t="s">
        <v>161</v>
      </c>
      <c r="L763" s="45"/>
      <c r="M763" s="226" t="s">
        <v>1</v>
      </c>
      <c r="N763" s="227" t="s">
        <v>38</v>
      </c>
      <c r="O763" s="92"/>
      <c r="P763" s="228">
        <f>O763*H763</f>
        <v>0</v>
      </c>
      <c r="Q763" s="228">
        <v>0.011310000000000001</v>
      </c>
      <c r="R763" s="228">
        <f>Q763*H763</f>
        <v>0.051573599999999997</v>
      </c>
      <c r="S763" s="228">
        <v>0</v>
      </c>
      <c r="T763" s="229">
        <f>S763*H763</f>
        <v>0</v>
      </c>
      <c r="U763" s="39"/>
      <c r="V763" s="39"/>
      <c r="W763" s="39"/>
      <c r="X763" s="39"/>
      <c r="Y763" s="39"/>
      <c r="Z763" s="39"/>
      <c r="AA763" s="39"/>
      <c r="AB763" s="39"/>
      <c r="AC763" s="39"/>
      <c r="AD763" s="39"/>
      <c r="AE763" s="39"/>
      <c r="AR763" s="230" t="s">
        <v>200</v>
      </c>
      <c r="AT763" s="230" t="s">
        <v>157</v>
      </c>
      <c r="AU763" s="230" t="s">
        <v>83</v>
      </c>
      <c r="AY763" s="18" t="s">
        <v>155</v>
      </c>
      <c r="BE763" s="231">
        <f>IF(N763="základní",J763,0)</f>
        <v>0</v>
      </c>
      <c r="BF763" s="231">
        <f>IF(N763="snížená",J763,0)</f>
        <v>0</v>
      </c>
      <c r="BG763" s="231">
        <f>IF(N763="zákl. přenesená",J763,0)</f>
        <v>0</v>
      </c>
      <c r="BH763" s="231">
        <f>IF(N763="sníž. přenesená",J763,0)</f>
        <v>0</v>
      </c>
      <c r="BI763" s="231">
        <f>IF(N763="nulová",J763,0)</f>
        <v>0</v>
      </c>
      <c r="BJ763" s="18" t="s">
        <v>81</v>
      </c>
      <c r="BK763" s="231">
        <f>ROUND(I763*H763,2)</f>
        <v>0</v>
      </c>
      <c r="BL763" s="18" t="s">
        <v>200</v>
      </c>
      <c r="BM763" s="230" t="s">
        <v>731</v>
      </c>
    </row>
    <row r="764" s="13" customFormat="1">
      <c r="A764" s="13"/>
      <c r="B764" s="232"/>
      <c r="C764" s="233"/>
      <c r="D764" s="234" t="s">
        <v>163</v>
      </c>
      <c r="E764" s="235" t="s">
        <v>1</v>
      </c>
      <c r="F764" s="236" t="s">
        <v>649</v>
      </c>
      <c r="G764" s="233"/>
      <c r="H764" s="235" t="s">
        <v>1</v>
      </c>
      <c r="I764" s="237"/>
      <c r="J764" s="233"/>
      <c r="K764" s="233"/>
      <c r="L764" s="238"/>
      <c r="M764" s="239"/>
      <c r="N764" s="240"/>
      <c r="O764" s="240"/>
      <c r="P764" s="240"/>
      <c r="Q764" s="240"/>
      <c r="R764" s="240"/>
      <c r="S764" s="240"/>
      <c r="T764" s="241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42" t="s">
        <v>163</v>
      </c>
      <c r="AU764" s="242" t="s">
        <v>83</v>
      </c>
      <c r="AV764" s="13" t="s">
        <v>81</v>
      </c>
      <c r="AW764" s="13" t="s">
        <v>30</v>
      </c>
      <c r="AX764" s="13" t="s">
        <v>73</v>
      </c>
      <c r="AY764" s="242" t="s">
        <v>155</v>
      </c>
    </row>
    <row r="765" s="14" customFormat="1">
      <c r="A765" s="14"/>
      <c r="B765" s="243"/>
      <c r="C765" s="244"/>
      <c r="D765" s="234" t="s">
        <v>163</v>
      </c>
      <c r="E765" s="245" t="s">
        <v>1</v>
      </c>
      <c r="F765" s="246" t="s">
        <v>232</v>
      </c>
      <c r="G765" s="244"/>
      <c r="H765" s="247">
        <v>4.5599999999999996</v>
      </c>
      <c r="I765" s="248"/>
      <c r="J765" s="244"/>
      <c r="K765" s="244"/>
      <c r="L765" s="249"/>
      <c r="M765" s="250"/>
      <c r="N765" s="251"/>
      <c r="O765" s="251"/>
      <c r="P765" s="251"/>
      <c r="Q765" s="251"/>
      <c r="R765" s="251"/>
      <c r="S765" s="251"/>
      <c r="T765" s="252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53" t="s">
        <v>163</v>
      </c>
      <c r="AU765" s="253" t="s">
        <v>83</v>
      </c>
      <c r="AV765" s="14" t="s">
        <v>83</v>
      </c>
      <c r="AW765" s="14" t="s">
        <v>30</v>
      </c>
      <c r="AX765" s="14" t="s">
        <v>73</v>
      </c>
      <c r="AY765" s="253" t="s">
        <v>155</v>
      </c>
    </row>
    <row r="766" s="15" customFormat="1">
      <c r="A766" s="15"/>
      <c r="B766" s="254"/>
      <c r="C766" s="255"/>
      <c r="D766" s="234" t="s">
        <v>163</v>
      </c>
      <c r="E766" s="256" t="s">
        <v>1</v>
      </c>
      <c r="F766" s="257" t="s">
        <v>166</v>
      </c>
      <c r="G766" s="255"/>
      <c r="H766" s="258">
        <v>4.5599999999999996</v>
      </c>
      <c r="I766" s="259"/>
      <c r="J766" s="255"/>
      <c r="K766" s="255"/>
      <c r="L766" s="260"/>
      <c r="M766" s="261"/>
      <c r="N766" s="262"/>
      <c r="O766" s="262"/>
      <c r="P766" s="262"/>
      <c r="Q766" s="262"/>
      <c r="R766" s="262"/>
      <c r="S766" s="262"/>
      <c r="T766" s="263"/>
      <c r="U766" s="15"/>
      <c r="V766" s="15"/>
      <c r="W766" s="15"/>
      <c r="X766" s="15"/>
      <c r="Y766" s="15"/>
      <c r="Z766" s="15"/>
      <c r="AA766" s="15"/>
      <c r="AB766" s="15"/>
      <c r="AC766" s="15"/>
      <c r="AD766" s="15"/>
      <c r="AE766" s="15"/>
      <c r="AT766" s="264" t="s">
        <v>163</v>
      </c>
      <c r="AU766" s="264" t="s">
        <v>83</v>
      </c>
      <c r="AV766" s="15" t="s">
        <v>162</v>
      </c>
      <c r="AW766" s="15" t="s">
        <v>30</v>
      </c>
      <c r="AX766" s="15" t="s">
        <v>81</v>
      </c>
      <c r="AY766" s="264" t="s">
        <v>155</v>
      </c>
    </row>
    <row r="767" s="12" customFormat="1" ht="22.8" customHeight="1">
      <c r="A767" s="12"/>
      <c r="B767" s="203"/>
      <c r="C767" s="204"/>
      <c r="D767" s="205" t="s">
        <v>72</v>
      </c>
      <c r="E767" s="217" t="s">
        <v>732</v>
      </c>
      <c r="F767" s="217" t="s">
        <v>733</v>
      </c>
      <c r="G767" s="204"/>
      <c r="H767" s="204"/>
      <c r="I767" s="207"/>
      <c r="J767" s="218">
        <f>BK767</f>
        <v>0</v>
      </c>
      <c r="K767" s="204"/>
      <c r="L767" s="209"/>
      <c r="M767" s="210"/>
      <c r="N767" s="211"/>
      <c r="O767" s="211"/>
      <c r="P767" s="212">
        <f>SUM(P768:P854)</f>
        <v>0</v>
      </c>
      <c r="Q767" s="211"/>
      <c r="R767" s="212">
        <f>SUM(R768:R854)</f>
        <v>5.0822661599999996</v>
      </c>
      <c r="S767" s="211"/>
      <c r="T767" s="213">
        <f>SUM(T768:T854)</f>
        <v>0</v>
      </c>
      <c r="U767" s="12"/>
      <c r="V767" s="12"/>
      <c r="W767" s="12"/>
      <c r="X767" s="12"/>
      <c r="Y767" s="12"/>
      <c r="Z767" s="12"/>
      <c r="AA767" s="12"/>
      <c r="AB767" s="12"/>
      <c r="AC767" s="12"/>
      <c r="AD767" s="12"/>
      <c r="AE767" s="12"/>
      <c r="AR767" s="214" t="s">
        <v>83</v>
      </c>
      <c r="AT767" s="215" t="s">
        <v>72</v>
      </c>
      <c r="AU767" s="215" t="s">
        <v>81</v>
      </c>
      <c r="AY767" s="214" t="s">
        <v>155</v>
      </c>
      <c r="BK767" s="216">
        <f>SUM(BK768:BK854)</f>
        <v>0</v>
      </c>
    </row>
    <row r="768" s="2" customFormat="1" ht="33" customHeight="1">
      <c r="A768" s="39"/>
      <c r="B768" s="40"/>
      <c r="C768" s="219" t="s">
        <v>734</v>
      </c>
      <c r="D768" s="219" t="s">
        <v>157</v>
      </c>
      <c r="E768" s="220" t="s">
        <v>735</v>
      </c>
      <c r="F768" s="221" t="s">
        <v>736</v>
      </c>
      <c r="G768" s="222" t="s">
        <v>160</v>
      </c>
      <c r="H768" s="223">
        <v>75.930999999999997</v>
      </c>
      <c r="I768" s="224"/>
      <c r="J768" s="225">
        <f>ROUND(I768*H768,2)</f>
        <v>0</v>
      </c>
      <c r="K768" s="221" t="s">
        <v>161</v>
      </c>
      <c r="L768" s="45"/>
      <c r="M768" s="226" t="s">
        <v>1</v>
      </c>
      <c r="N768" s="227" t="s">
        <v>38</v>
      </c>
      <c r="O768" s="92"/>
      <c r="P768" s="228">
        <f>O768*H768</f>
        <v>0</v>
      </c>
      <c r="Q768" s="228">
        <v>0.030859999999999999</v>
      </c>
      <c r="R768" s="228">
        <f>Q768*H768</f>
        <v>2.3432306599999997</v>
      </c>
      <c r="S768" s="228">
        <v>0</v>
      </c>
      <c r="T768" s="229">
        <f>S768*H768</f>
        <v>0</v>
      </c>
      <c r="U768" s="39"/>
      <c r="V768" s="39"/>
      <c r="W768" s="39"/>
      <c r="X768" s="39"/>
      <c r="Y768" s="39"/>
      <c r="Z768" s="39"/>
      <c r="AA768" s="39"/>
      <c r="AB768" s="39"/>
      <c r="AC768" s="39"/>
      <c r="AD768" s="39"/>
      <c r="AE768" s="39"/>
      <c r="AR768" s="230" t="s">
        <v>200</v>
      </c>
      <c r="AT768" s="230" t="s">
        <v>157</v>
      </c>
      <c r="AU768" s="230" t="s">
        <v>83</v>
      </c>
      <c r="AY768" s="18" t="s">
        <v>155</v>
      </c>
      <c r="BE768" s="231">
        <f>IF(N768="základní",J768,0)</f>
        <v>0</v>
      </c>
      <c r="BF768" s="231">
        <f>IF(N768="snížená",J768,0)</f>
        <v>0</v>
      </c>
      <c r="BG768" s="231">
        <f>IF(N768="zákl. přenesená",J768,0)</f>
        <v>0</v>
      </c>
      <c r="BH768" s="231">
        <f>IF(N768="sníž. přenesená",J768,0)</f>
        <v>0</v>
      </c>
      <c r="BI768" s="231">
        <f>IF(N768="nulová",J768,0)</f>
        <v>0</v>
      </c>
      <c r="BJ768" s="18" t="s">
        <v>81</v>
      </c>
      <c r="BK768" s="231">
        <f>ROUND(I768*H768,2)</f>
        <v>0</v>
      </c>
      <c r="BL768" s="18" t="s">
        <v>200</v>
      </c>
      <c r="BM768" s="230" t="s">
        <v>737</v>
      </c>
    </row>
    <row r="769" s="13" customFormat="1">
      <c r="A769" s="13"/>
      <c r="B769" s="232"/>
      <c r="C769" s="233"/>
      <c r="D769" s="234" t="s">
        <v>163</v>
      </c>
      <c r="E769" s="235" t="s">
        <v>1</v>
      </c>
      <c r="F769" s="236" t="s">
        <v>573</v>
      </c>
      <c r="G769" s="233"/>
      <c r="H769" s="235" t="s">
        <v>1</v>
      </c>
      <c r="I769" s="237"/>
      <c r="J769" s="233"/>
      <c r="K769" s="233"/>
      <c r="L769" s="238"/>
      <c r="M769" s="239"/>
      <c r="N769" s="240"/>
      <c r="O769" s="240"/>
      <c r="P769" s="240"/>
      <c r="Q769" s="240"/>
      <c r="R769" s="240"/>
      <c r="S769" s="240"/>
      <c r="T769" s="241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42" t="s">
        <v>163</v>
      </c>
      <c r="AU769" s="242" t="s">
        <v>83</v>
      </c>
      <c r="AV769" s="13" t="s">
        <v>81</v>
      </c>
      <c r="AW769" s="13" t="s">
        <v>30</v>
      </c>
      <c r="AX769" s="13" t="s">
        <v>73</v>
      </c>
      <c r="AY769" s="242" t="s">
        <v>155</v>
      </c>
    </row>
    <row r="770" s="13" customFormat="1">
      <c r="A770" s="13"/>
      <c r="B770" s="232"/>
      <c r="C770" s="233"/>
      <c r="D770" s="234" t="s">
        <v>163</v>
      </c>
      <c r="E770" s="235" t="s">
        <v>1</v>
      </c>
      <c r="F770" s="236" t="s">
        <v>574</v>
      </c>
      <c r="G770" s="233"/>
      <c r="H770" s="235" t="s">
        <v>1</v>
      </c>
      <c r="I770" s="237"/>
      <c r="J770" s="233"/>
      <c r="K770" s="233"/>
      <c r="L770" s="238"/>
      <c r="M770" s="239"/>
      <c r="N770" s="240"/>
      <c r="O770" s="240"/>
      <c r="P770" s="240"/>
      <c r="Q770" s="240"/>
      <c r="R770" s="240"/>
      <c r="S770" s="240"/>
      <c r="T770" s="241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42" t="s">
        <v>163</v>
      </c>
      <c r="AU770" s="242" t="s">
        <v>83</v>
      </c>
      <c r="AV770" s="13" t="s">
        <v>81</v>
      </c>
      <c r="AW770" s="13" t="s">
        <v>30</v>
      </c>
      <c r="AX770" s="13" t="s">
        <v>73</v>
      </c>
      <c r="AY770" s="242" t="s">
        <v>155</v>
      </c>
    </row>
    <row r="771" s="14" customFormat="1">
      <c r="A771" s="14"/>
      <c r="B771" s="243"/>
      <c r="C771" s="244"/>
      <c r="D771" s="234" t="s">
        <v>163</v>
      </c>
      <c r="E771" s="245" t="s">
        <v>1</v>
      </c>
      <c r="F771" s="246" t="s">
        <v>738</v>
      </c>
      <c r="G771" s="244"/>
      <c r="H771" s="247">
        <v>81.25</v>
      </c>
      <c r="I771" s="248"/>
      <c r="J771" s="244"/>
      <c r="K771" s="244"/>
      <c r="L771" s="249"/>
      <c r="M771" s="250"/>
      <c r="N771" s="251"/>
      <c r="O771" s="251"/>
      <c r="P771" s="251"/>
      <c r="Q771" s="251"/>
      <c r="R771" s="251"/>
      <c r="S771" s="251"/>
      <c r="T771" s="252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53" t="s">
        <v>163</v>
      </c>
      <c r="AU771" s="253" t="s">
        <v>83</v>
      </c>
      <c r="AV771" s="14" t="s">
        <v>83</v>
      </c>
      <c r="AW771" s="14" t="s">
        <v>30</v>
      </c>
      <c r="AX771" s="14" t="s">
        <v>73</v>
      </c>
      <c r="AY771" s="253" t="s">
        <v>155</v>
      </c>
    </row>
    <row r="772" s="14" customFormat="1">
      <c r="A772" s="14"/>
      <c r="B772" s="243"/>
      <c r="C772" s="244"/>
      <c r="D772" s="234" t="s">
        <v>163</v>
      </c>
      <c r="E772" s="245" t="s">
        <v>1</v>
      </c>
      <c r="F772" s="246" t="s">
        <v>739</v>
      </c>
      <c r="G772" s="244"/>
      <c r="H772" s="247">
        <v>-5.319</v>
      </c>
      <c r="I772" s="248"/>
      <c r="J772" s="244"/>
      <c r="K772" s="244"/>
      <c r="L772" s="249"/>
      <c r="M772" s="250"/>
      <c r="N772" s="251"/>
      <c r="O772" s="251"/>
      <c r="P772" s="251"/>
      <c r="Q772" s="251"/>
      <c r="R772" s="251"/>
      <c r="S772" s="251"/>
      <c r="T772" s="252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53" t="s">
        <v>163</v>
      </c>
      <c r="AU772" s="253" t="s">
        <v>83</v>
      </c>
      <c r="AV772" s="14" t="s">
        <v>83</v>
      </c>
      <c r="AW772" s="14" t="s">
        <v>30</v>
      </c>
      <c r="AX772" s="14" t="s">
        <v>73</v>
      </c>
      <c r="AY772" s="253" t="s">
        <v>155</v>
      </c>
    </row>
    <row r="773" s="15" customFormat="1">
      <c r="A773" s="15"/>
      <c r="B773" s="254"/>
      <c r="C773" s="255"/>
      <c r="D773" s="234" t="s">
        <v>163</v>
      </c>
      <c r="E773" s="256" t="s">
        <v>1</v>
      </c>
      <c r="F773" s="257" t="s">
        <v>166</v>
      </c>
      <c r="G773" s="255"/>
      <c r="H773" s="258">
        <v>75.930999999999997</v>
      </c>
      <c r="I773" s="259"/>
      <c r="J773" s="255"/>
      <c r="K773" s="255"/>
      <c r="L773" s="260"/>
      <c r="M773" s="261"/>
      <c r="N773" s="262"/>
      <c r="O773" s="262"/>
      <c r="P773" s="262"/>
      <c r="Q773" s="262"/>
      <c r="R773" s="262"/>
      <c r="S773" s="262"/>
      <c r="T773" s="263"/>
      <c r="U773" s="15"/>
      <c r="V773" s="15"/>
      <c r="W773" s="15"/>
      <c r="X773" s="15"/>
      <c r="Y773" s="15"/>
      <c r="Z773" s="15"/>
      <c r="AA773" s="15"/>
      <c r="AB773" s="15"/>
      <c r="AC773" s="15"/>
      <c r="AD773" s="15"/>
      <c r="AE773" s="15"/>
      <c r="AT773" s="264" t="s">
        <v>163</v>
      </c>
      <c r="AU773" s="264" t="s">
        <v>83</v>
      </c>
      <c r="AV773" s="15" t="s">
        <v>162</v>
      </c>
      <c r="AW773" s="15" t="s">
        <v>30</v>
      </c>
      <c r="AX773" s="15" t="s">
        <v>81</v>
      </c>
      <c r="AY773" s="264" t="s">
        <v>155</v>
      </c>
    </row>
    <row r="774" s="2" customFormat="1" ht="33" customHeight="1">
      <c r="A774" s="39"/>
      <c r="B774" s="40"/>
      <c r="C774" s="219" t="s">
        <v>521</v>
      </c>
      <c r="D774" s="219" t="s">
        <v>157</v>
      </c>
      <c r="E774" s="220" t="s">
        <v>740</v>
      </c>
      <c r="F774" s="221" t="s">
        <v>741</v>
      </c>
      <c r="G774" s="222" t="s">
        <v>160</v>
      </c>
      <c r="H774" s="223">
        <v>26.280000000000001</v>
      </c>
      <c r="I774" s="224"/>
      <c r="J774" s="225">
        <f>ROUND(I774*H774,2)</f>
        <v>0</v>
      </c>
      <c r="K774" s="221" t="s">
        <v>161</v>
      </c>
      <c r="L774" s="45"/>
      <c r="M774" s="226" t="s">
        <v>1</v>
      </c>
      <c r="N774" s="227" t="s">
        <v>38</v>
      </c>
      <c r="O774" s="92"/>
      <c r="P774" s="228">
        <f>O774*H774</f>
        <v>0</v>
      </c>
      <c r="Q774" s="228">
        <v>0.016240000000000001</v>
      </c>
      <c r="R774" s="228">
        <f>Q774*H774</f>
        <v>0.42678720000000003</v>
      </c>
      <c r="S774" s="228">
        <v>0</v>
      </c>
      <c r="T774" s="229">
        <f>S774*H774</f>
        <v>0</v>
      </c>
      <c r="U774" s="39"/>
      <c r="V774" s="39"/>
      <c r="W774" s="39"/>
      <c r="X774" s="39"/>
      <c r="Y774" s="39"/>
      <c r="Z774" s="39"/>
      <c r="AA774" s="39"/>
      <c r="AB774" s="39"/>
      <c r="AC774" s="39"/>
      <c r="AD774" s="39"/>
      <c r="AE774" s="39"/>
      <c r="AR774" s="230" t="s">
        <v>200</v>
      </c>
      <c r="AT774" s="230" t="s">
        <v>157</v>
      </c>
      <c r="AU774" s="230" t="s">
        <v>83</v>
      </c>
      <c r="AY774" s="18" t="s">
        <v>155</v>
      </c>
      <c r="BE774" s="231">
        <f>IF(N774="základní",J774,0)</f>
        <v>0</v>
      </c>
      <c r="BF774" s="231">
        <f>IF(N774="snížená",J774,0)</f>
        <v>0</v>
      </c>
      <c r="BG774" s="231">
        <f>IF(N774="zákl. přenesená",J774,0)</f>
        <v>0</v>
      </c>
      <c r="BH774" s="231">
        <f>IF(N774="sníž. přenesená",J774,0)</f>
        <v>0</v>
      </c>
      <c r="BI774" s="231">
        <f>IF(N774="nulová",J774,0)</f>
        <v>0</v>
      </c>
      <c r="BJ774" s="18" t="s">
        <v>81</v>
      </c>
      <c r="BK774" s="231">
        <f>ROUND(I774*H774,2)</f>
        <v>0</v>
      </c>
      <c r="BL774" s="18" t="s">
        <v>200</v>
      </c>
      <c r="BM774" s="230" t="s">
        <v>742</v>
      </c>
    </row>
    <row r="775" s="13" customFormat="1">
      <c r="A775" s="13"/>
      <c r="B775" s="232"/>
      <c r="C775" s="233"/>
      <c r="D775" s="234" t="s">
        <v>163</v>
      </c>
      <c r="E775" s="235" t="s">
        <v>1</v>
      </c>
      <c r="F775" s="236" t="s">
        <v>743</v>
      </c>
      <c r="G775" s="233"/>
      <c r="H775" s="235" t="s">
        <v>1</v>
      </c>
      <c r="I775" s="237"/>
      <c r="J775" s="233"/>
      <c r="K775" s="233"/>
      <c r="L775" s="238"/>
      <c r="M775" s="239"/>
      <c r="N775" s="240"/>
      <c r="O775" s="240"/>
      <c r="P775" s="240"/>
      <c r="Q775" s="240"/>
      <c r="R775" s="240"/>
      <c r="S775" s="240"/>
      <c r="T775" s="241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42" t="s">
        <v>163</v>
      </c>
      <c r="AU775" s="242" t="s">
        <v>83</v>
      </c>
      <c r="AV775" s="13" t="s">
        <v>81</v>
      </c>
      <c r="AW775" s="13" t="s">
        <v>30</v>
      </c>
      <c r="AX775" s="13" t="s">
        <v>73</v>
      </c>
      <c r="AY775" s="242" t="s">
        <v>155</v>
      </c>
    </row>
    <row r="776" s="13" customFormat="1">
      <c r="A776" s="13"/>
      <c r="B776" s="232"/>
      <c r="C776" s="233"/>
      <c r="D776" s="234" t="s">
        <v>163</v>
      </c>
      <c r="E776" s="235" t="s">
        <v>1</v>
      </c>
      <c r="F776" s="236" t="s">
        <v>744</v>
      </c>
      <c r="G776" s="233"/>
      <c r="H776" s="235" t="s">
        <v>1</v>
      </c>
      <c r="I776" s="237"/>
      <c r="J776" s="233"/>
      <c r="K776" s="233"/>
      <c r="L776" s="238"/>
      <c r="M776" s="239"/>
      <c r="N776" s="240"/>
      <c r="O776" s="240"/>
      <c r="P776" s="240"/>
      <c r="Q776" s="240"/>
      <c r="R776" s="240"/>
      <c r="S776" s="240"/>
      <c r="T776" s="241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42" t="s">
        <v>163</v>
      </c>
      <c r="AU776" s="242" t="s">
        <v>83</v>
      </c>
      <c r="AV776" s="13" t="s">
        <v>81</v>
      </c>
      <c r="AW776" s="13" t="s">
        <v>30</v>
      </c>
      <c r="AX776" s="13" t="s">
        <v>73</v>
      </c>
      <c r="AY776" s="242" t="s">
        <v>155</v>
      </c>
    </row>
    <row r="777" s="14" customFormat="1">
      <c r="A777" s="14"/>
      <c r="B777" s="243"/>
      <c r="C777" s="244"/>
      <c r="D777" s="234" t="s">
        <v>163</v>
      </c>
      <c r="E777" s="245" t="s">
        <v>1</v>
      </c>
      <c r="F777" s="246" t="s">
        <v>745</v>
      </c>
      <c r="G777" s="244"/>
      <c r="H777" s="247">
        <v>5.2199999999999998</v>
      </c>
      <c r="I777" s="248"/>
      <c r="J777" s="244"/>
      <c r="K777" s="244"/>
      <c r="L777" s="249"/>
      <c r="M777" s="250"/>
      <c r="N777" s="251"/>
      <c r="O777" s="251"/>
      <c r="P777" s="251"/>
      <c r="Q777" s="251"/>
      <c r="R777" s="251"/>
      <c r="S777" s="251"/>
      <c r="T777" s="252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53" t="s">
        <v>163</v>
      </c>
      <c r="AU777" s="253" t="s">
        <v>83</v>
      </c>
      <c r="AV777" s="14" t="s">
        <v>83</v>
      </c>
      <c r="AW777" s="14" t="s">
        <v>30</v>
      </c>
      <c r="AX777" s="14" t="s">
        <v>73</v>
      </c>
      <c r="AY777" s="253" t="s">
        <v>155</v>
      </c>
    </row>
    <row r="778" s="13" customFormat="1">
      <c r="A778" s="13"/>
      <c r="B778" s="232"/>
      <c r="C778" s="233"/>
      <c r="D778" s="234" t="s">
        <v>163</v>
      </c>
      <c r="E778" s="235" t="s">
        <v>1</v>
      </c>
      <c r="F778" s="236" t="s">
        <v>746</v>
      </c>
      <c r="G778" s="233"/>
      <c r="H778" s="235" t="s">
        <v>1</v>
      </c>
      <c r="I778" s="237"/>
      <c r="J778" s="233"/>
      <c r="K778" s="233"/>
      <c r="L778" s="238"/>
      <c r="M778" s="239"/>
      <c r="N778" s="240"/>
      <c r="O778" s="240"/>
      <c r="P778" s="240"/>
      <c r="Q778" s="240"/>
      <c r="R778" s="240"/>
      <c r="S778" s="240"/>
      <c r="T778" s="241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42" t="s">
        <v>163</v>
      </c>
      <c r="AU778" s="242" t="s">
        <v>83</v>
      </c>
      <c r="AV778" s="13" t="s">
        <v>81</v>
      </c>
      <c r="AW778" s="13" t="s">
        <v>30</v>
      </c>
      <c r="AX778" s="13" t="s">
        <v>73</v>
      </c>
      <c r="AY778" s="242" t="s">
        <v>155</v>
      </c>
    </row>
    <row r="779" s="14" customFormat="1">
      <c r="A779" s="14"/>
      <c r="B779" s="243"/>
      <c r="C779" s="244"/>
      <c r="D779" s="234" t="s">
        <v>163</v>
      </c>
      <c r="E779" s="245" t="s">
        <v>1</v>
      </c>
      <c r="F779" s="246" t="s">
        <v>747</v>
      </c>
      <c r="G779" s="244"/>
      <c r="H779" s="247">
        <v>8.2799999999999994</v>
      </c>
      <c r="I779" s="248"/>
      <c r="J779" s="244"/>
      <c r="K779" s="244"/>
      <c r="L779" s="249"/>
      <c r="M779" s="250"/>
      <c r="N779" s="251"/>
      <c r="O779" s="251"/>
      <c r="P779" s="251"/>
      <c r="Q779" s="251"/>
      <c r="R779" s="251"/>
      <c r="S779" s="251"/>
      <c r="T779" s="252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53" t="s">
        <v>163</v>
      </c>
      <c r="AU779" s="253" t="s">
        <v>83</v>
      </c>
      <c r="AV779" s="14" t="s">
        <v>83</v>
      </c>
      <c r="AW779" s="14" t="s">
        <v>30</v>
      </c>
      <c r="AX779" s="14" t="s">
        <v>73</v>
      </c>
      <c r="AY779" s="253" t="s">
        <v>155</v>
      </c>
    </row>
    <row r="780" s="13" customFormat="1">
      <c r="A780" s="13"/>
      <c r="B780" s="232"/>
      <c r="C780" s="233"/>
      <c r="D780" s="234" t="s">
        <v>163</v>
      </c>
      <c r="E780" s="235" t="s">
        <v>1</v>
      </c>
      <c r="F780" s="236" t="s">
        <v>748</v>
      </c>
      <c r="G780" s="233"/>
      <c r="H780" s="235" t="s">
        <v>1</v>
      </c>
      <c r="I780" s="237"/>
      <c r="J780" s="233"/>
      <c r="K780" s="233"/>
      <c r="L780" s="238"/>
      <c r="M780" s="239"/>
      <c r="N780" s="240"/>
      <c r="O780" s="240"/>
      <c r="P780" s="240"/>
      <c r="Q780" s="240"/>
      <c r="R780" s="240"/>
      <c r="S780" s="240"/>
      <c r="T780" s="241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242" t="s">
        <v>163</v>
      </c>
      <c r="AU780" s="242" t="s">
        <v>83</v>
      </c>
      <c r="AV780" s="13" t="s">
        <v>81</v>
      </c>
      <c r="AW780" s="13" t="s">
        <v>30</v>
      </c>
      <c r="AX780" s="13" t="s">
        <v>73</v>
      </c>
      <c r="AY780" s="242" t="s">
        <v>155</v>
      </c>
    </row>
    <row r="781" s="14" customFormat="1">
      <c r="A781" s="14"/>
      <c r="B781" s="243"/>
      <c r="C781" s="244"/>
      <c r="D781" s="234" t="s">
        <v>163</v>
      </c>
      <c r="E781" s="245" t="s">
        <v>1</v>
      </c>
      <c r="F781" s="246" t="s">
        <v>745</v>
      </c>
      <c r="G781" s="244"/>
      <c r="H781" s="247">
        <v>5.2199999999999998</v>
      </c>
      <c r="I781" s="248"/>
      <c r="J781" s="244"/>
      <c r="K781" s="244"/>
      <c r="L781" s="249"/>
      <c r="M781" s="250"/>
      <c r="N781" s="251"/>
      <c r="O781" s="251"/>
      <c r="P781" s="251"/>
      <c r="Q781" s="251"/>
      <c r="R781" s="251"/>
      <c r="S781" s="251"/>
      <c r="T781" s="252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53" t="s">
        <v>163</v>
      </c>
      <c r="AU781" s="253" t="s">
        <v>83</v>
      </c>
      <c r="AV781" s="14" t="s">
        <v>83</v>
      </c>
      <c r="AW781" s="14" t="s">
        <v>30</v>
      </c>
      <c r="AX781" s="14" t="s">
        <v>73</v>
      </c>
      <c r="AY781" s="253" t="s">
        <v>155</v>
      </c>
    </row>
    <row r="782" s="13" customFormat="1">
      <c r="A782" s="13"/>
      <c r="B782" s="232"/>
      <c r="C782" s="233"/>
      <c r="D782" s="234" t="s">
        <v>163</v>
      </c>
      <c r="E782" s="235" t="s">
        <v>1</v>
      </c>
      <c r="F782" s="236" t="s">
        <v>749</v>
      </c>
      <c r="G782" s="233"/>
      <c r="H782" s="235" t="s">
        <v>1</v>
      </c>
      <c r="I782" s="237"/>
      <c r="J782" s="233"/>
      <c r="K782" s="233"/>
      <c r="L782" s="238"/>
      <c r="M782" s="239"/>
      <c r="N782" s="240"/>
      <c r="O782" s="240"/>
      <c r="P782" s="240"/>
      <c r="Q782" s="240"/>
      <c r="R782" s="240"/>
      <c r="S782" s="240"/>
      <c r="T782" s="241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42" t="s">
        <v>163</v>
      </c>
      <c r="AU782" s="242" t="s">
        <v>83</v>
      </c>
      <c r="AV782" s="13" t="s">
        <v>81</v>
      </c>
      <c r="AW782" s="13" t="s">
        <v>30</v>
      </c>
      <c r="AX782" s="13" t="s">
        <v>73</v>
      </c>
      <c r="AY782" s="242" t="s">
        <v>155</v>
      </c>
    </row>
    <row r="783" s="14" customFormat="1">
      <c r="A783" s="14"/>
      <c r="B783" s="243"/>
      <c r="C783" s="244"/>
      <c r="D783" s="234" t="s">
        <v>163</v>
      </c>
      <c r="E783" s="245" t="s">
        <v>1</v>
      </c>
      <c r="F783" s="246" t="s">
        <v>750</v>
      </c>
      <c r="G783" s="244"/>
      <c r="H783" s="247">
        <v>7.5599999999999996</v>
      </c>
      <c r="I783" s="248"/>
      <c r="J783" s="244"/>
      <c r="K783" s="244"/>
      <c r="L783" s="249"/>
      <c r="M783" s="250"/>
      <c r="N783" s="251"/>
      <c r="O783" s="251"/>
      <c r="P783" s="251"/>
      <c r="Q783" s="251"/>
      <c r="R783" s="251"/>
      <c r="S783" s="251"/>
      <c r="T783" s="252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53" t="s">
        <v>163</v>
      </c>
      <c r="AU783" s="253" t="s">
        <v>83</v>
      </c>
      <c r="AV783" s="14" t="s">
        <v>83</v>
      </c>
      <c r="AW783" s="14" t="s">
        <v>30</v>
      </c>
      <c r="AX783" s="14" t="s">
        <v>73</v>
      </c>
      <c r="AY783" s="253" t="s">
        <v>155</v>
      </c>
    </row>
    <row r="784" s="15" customFormat="1">
      <c r="A784" s="15"/>
      <c r="B784" s="254"/>
      <c r="C784" s="255"/>
      <c r="D784" s="234" t="s">
        <v>163</v>
      </c>
      <c r="E784" s="256" t="s">
        <v>1</v>
      </c>
      <c r="F784" s="257" t="s">
        <v>166</v>
      </c>
      <c r="G784" s="255"/>
      <c r="H784" s="258">
        <v>26.280000000000001</v>
      </c>
      <c r="I784" s="259"/>
      <c r="J784" s="255"/>
      <c r="K784" s="255"/>
      <c r="L784" s="260"/>
      <c r="M784" s="261"/>
      <c r="N784" s="262"/>
      <c r="O784" s="262"/>
      <c r="P784" s="262"/>
      <c r="Q784" s="262"/>
      <c r="R784" s="262"/>
      <c r="S784" s="262"/>
      <c r="T784" s="263"/>
      <c r="U784" s="15"/>
      <c r="V784" s="15"/>
      <c r="W784" s="15"/>
      <c r="X784" s="15"/>
      <c r="Y784" s="15"/>
      <c r="Z784" s="15"/>
      <c r="AA784" s="15"/>
      <c r="AB784" s="15"/>
      <c r="AC784" s="15"/>
      <c r="AD784" s="15"/>
      <c r="AE784" s="15"/>
      <c r="AT784" s="264" t="s">
        <v>163</v>
      </c>
      <c r="AU784" s="264" t="s">
        <v>83</v>
      </c>
      <c r="AV784" s="15" t="s">
        <v>162</v>
      </c>
      <c r="AW784" s="15" t="s">
        <v>30</v>
      </c>
      <c r="AX784" s="15" t="s">
        <v>81</v>
      </c>
      <c r="AY784" s="264" t="s">
        <v>155</v>
      </c>
    </row>
    <row r="785" s="2" customFormat="1" ht="24.15" customHeight="1">
      <c r="A785" s="39"/>
      <c r="B785" s="40"/>
      <c r="C785" s="219" t="s">
        <v>751</v>
      </c>
      <c r="D785" s="219" t="s">
        <v>157</v>
      </c>
      <c r="E785" s="220" t="s">
        <v>752</v>
      </c>
      <c r="F785" s="221" t="s">
        <v>753</v>
      </c>
      <c r="G785" s="222" t="s">
        <v>160</v>
      </c>
      <c r="H785" s="223">
        <v>72.599999999999994</v>
      </c>
      <c r="I785" s="224"/>
      <c r="J785" s="225">
        <f>ROUND(I785*H785,2)</f>
        <v>0</v>
      </c>
      <c r="K785" s="221" t="s">
        <v>161</v>
      </c>
      <c r="L785" s="45"/>
      <c r="M785" s="226" t="s">
        <v>1</v>
      </c>
      <c r="N785" s="227" t="s">
        <v>38</v>
      </c>
      <c r="O785" s="92"/>
      <c r="P785" s="228">
        <f>O785*H785</f>
        <v>0</v>
      </c>
      <c r="Q785" s="228">
        <v>0.01385</v>
      </c>
      <c r="R785" s="228">
        <f>Q785*H785</f>
        <v>1.0055099999999999</v>
      </c>
      <c r="S785" s="228">
        <v>0</v>
      </c>
      <c r="T785" s="229">
        <f>S785*H785</f>
        <v>0</v>
      </c>
      <c r="U785" s="39"/>
      <c r="V785" s="39"/>
      <c r="W785" s="39"/>
      <c r="X785" s="39"/>
      <c r="Y785" s="39"/>
      <c r="Z785" s="39"/>
      <c r="AA785" s="39"/>
      <c r="AB785" s="39"/>
      <c r="AC785" s="39"/>
      <c r="AD785" s="39"/>
      <c r="AE785" s="39"/>
      <c r="AR785" s="230" t="s">
        <v>200</v>
      </c>
      <c r="AT785" s="230" t="s">
        <v>157</v>
      </c>
      <c r="AU785" s="230" t="s">
        <v>83</v>
      </c>
      <c r="AY785" s="18" t="s">
        <v>155</v>
      </c>
      <c r="BE785" s="231">
        <f>IF(N785="základní",J785,0)</f>
        <v>0</v>
      </c>
      <c r="BF785" s="231">
        <f>IF(N785="snížená",J785,0)</f>
        <v>0</v>
      </c>
      <c r="BG785" s="231">
        <f>IF(N785="zákl. přenesená",J785,0)</f>
        <v>0</v>
      </c>
      <c r="BH785" s="231">
        <f>IF(N785="sníž. přenesená",J785,0)</f>
        <v>0</v>
      </c>
      <c r="BI785" s="231">
        <f>IF(N785="nulová",J785,0)</f>
        <v>0</v>
      </c>
      <c r="BJ785" s="18" t="s">
        <v>81</v>
      </c>
      <c r="BK785" s="231">
        <f>ROUND(I785*H785,2)</f>
        <v>0</v>
      </c>
      <c r="BL785" s="18" t="s">
        <v>200</v>
      </c>
      <c r="BM785" s="230" t="s">
        <v>754</v>
      </c>
    </row>
    <row r="786" s="13" customFormat="1">
      <c r="A786" s="13"/>
      <c r="B786" s="232"/>
      <c r="C786" s="233"/>
      <c r="D786" s="234" t="s">
        <v>163</v>
      </c>
      <c r="E786" s="235" t="s">
        <v>1</v>
      </c>
      <c r="F786" s="236" t="s">
        <v>573</v>
      </c>
      <c r="G786" s="233"/>
      <c r="H786" s="235" t="s">
        <v>1</v>
      </c>
      <c r="I786" s="237"/>
      <c r="J786" s="233"/>
      <c r="K786" s="233"/>
      <c r="L786" s="238"/>
      <c r="M786" s="239"/>
      <c r="N786" s="240"/>
      <c r="O786" s="240"/>
      <c r="P786" s="240"/>
      <c r="Q786" s="240"/>
      <c r="R786" s="240"/>
      <c r="S786" s="240"/>
      <c r="T786" s="241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42" t="s">
        <v>163</v>
      </c>
      <c r="AU786" s="242" t="s">
        <v>83</v>
      </c>
      <c r="AV786" s="13" t="s">
        <v>81</v>
      </c>
      <c r="AW786" s="13" t="s">
        <v>30</v>
      </c>
      <c r="AX786" s="13" t="s">
        <v>73</v>
      </c>
      <c r="AY786" s="242" t="s">
        <v>155</v>
      </c>
    </row>
    <row r="787" s="13" customFormat="1">
      <c r="A787" s="13"/>
      <c r="B787" s="232"/>
      <c r="C787" s="233"/>
      <c r="D787" s="234" t="s">
        <v>163</v>
      </c>
      <c r="E787" s="235" t="s">
        <v>1</v>
      </c>
      <c r="F787" s="236" t="s">
        <v>755</v>
      </c>
      <c r="G787" s="233"/>
      <c r="H787" s="235" t="s">
        <v>1</v>
      </c>
      <c r="I787" s="237"/>
      <c r="J787" s="233"/>
      <c r="K787" s="233"/>
      <c r="L787" s="238"/>
      <c r="M787" s="239"/>
      <c r="N787" s="240"/>
      <c r="O787" s="240"/>
      <c r="P787" s="240"/>
      <c r="Q787" s="240"/>
      <c r="R787" s="240"/>
      <c r="S787" s="240"/>
      <c r="T787" s="241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42" t="s">
        <v>163</v>
      </c>
      <c r="AU787" s="242" t="s">
        <v>83</v>
      </c>
      <c r="AV787" s="13" t="s">
        <v>81</v>
      </c>
      <c r="AW787" s="13" t="s">
        <v>30</v>
      </c>
      <c r="AX787" s="13" t="s">
        <v>73</v>
      </c>
      <c r="AY787" s="242" t="s">
        <v>155</v>
      </c>
    </row>
    <row r="788" s="14" customFormat="1">
      <c r="A788" s="14"/>
      <c r="B788" s="243"/>
      <c r="C788" s="244"/>
      <c r="D788" s="234" t="s">
        <v>163</v>
      </c>
      <c r="E788" s="245" t="s">
        <v>1</v>
      </c>
      <c r="F788" s="246" t="s">
        <v>595</v>
      </c>
      <c r="G788" s="244"/>
      <c r="H788" s="247">
        <v>64</v>
      </c>
      <c r="I788" s="248"/>
      <c r="J788" s="244"/>
      <c r="K788" s="244"/>
      <c r="L788" s="249"/>
      <c r="M788" s="250"/>
      <c r="N788" s="251"/>
      <c r="O788" s="251"/>
      <c r="P788" s="251"/>
      <c r="Q788" s="251"/>
      <c r="R788" s="251"/>
      <c r="S788" s="251"/>
      <c r="T788" s="252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53" t="s">
        <v>163</v>
      </c>
      <c r="AU788" s="253" t="s">
        <v>83</v>
      </c>
      <c r="AV788" s="14" t="s">
        <v>83</v>
      </c>
      <c r="AW788" s="14" t="s">
        <v>30</v>
      </c>
      <c r="AX788" s="14" t="s">
        <v>73</v>
      </c>
      <c r="AY788" s="253" t="s">
        <v>155</v>
      </c>
    </row>
    <row r="789" s="16" customFormat="1">
      <c r="A789" s="16"/>
      <c r="B789" s="279"/>
      <c r="C789" s="280"/>
      <c r="D789" s="234" t="s">
        <v>163</v>
      </c>
      <c r="E789" s="281" t="s">
        <v>1</v>
      </c>
      <c r="F789" s="282" t="s">
        <v>302</v>
      </c>
      <c r="G789" s="280"/>
      <c r="H789" s="283">
        <v>64</v>
      </c>
      <c r="I789" s="284"/>
      <c r="J789" s="280"/>
      <c r="K789" s="280"/>
      <c r="L789" s="285"/>
      <c r="M789" s="286"/>
      <c r="N789" s="287"/>
      <c r="O789" s="287"/>
      <c r="P789" s="287"/>
      <c r="Q789" s="287"/>
      <c r="R789" s="287"/>
      <c r="S789" s="287"/>
      <c r="T789" s="288"/>
      <c r="U789" s="16"/>
      <c r="V789" s="16"/>
      <c r="W789" s="16"/>
      <c r="X789" s="16"/>
      <c r="Y789" s="16"/>
      <c r="Z789" s="16"/>
      <c r="AA789" s="16"/>
      <c r="AB789" s="16"/>
      <c r="AC789" s="16"/>
      <c r="AD789" s="16"/>
      <c r="AE789" s="16"/>
      <c r="AT789" s="289" t="s">
        <v>163</v>
      </c>
      <c r="AU789" s="289" t="s">
        <v>83</v>
      </c>
      <c r="AV789" s="16" t="s">
        <v>169</v>
      </c>
      <c r="AW789" s="16" t="s">
        <v>30</v>
      </c>
      <c r="AX789" s="16" t="s">
        <v>73</v>
      </c>
      <c r="AY789" s="289" t="s">
        <v>155</v>
      </c>
    </row>
    <row r="790" s="13" customFormat="1">
      <c r="A790" s="13"/>
      <c r="B790" s="232"/>
      <c r="C790" s="233"/>
      <c r="D790" s="234" t="s">
        <v>163</v>
      </c>
      <c r="E790" s="235" t="s">
        <v>1</v>
      </c>
      <c r="F790" s="236" t="s">
        <v>756</v>
      </c>
      <c r="G790" s="233"/>
      <c r="H790" s="235" t="s">
        <v>1</v>
      </c>
      <c r="I790" s="237"/>
      <c r="J790" s="233"/>
      <c r="K790" s="233"/>
      <c r="L790" s="238"/>
      <c r="M790" s="239"/>
      <c r="N790" s="240"/>
      <c r="O790" s="240"/>
      <c r="P790" s="240"/>
      <c r="Q790" s="240"/>
      <c r="R790" s="240"/>
      <c r="S790" s="240"/>
      <c r="T790" s="241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42" t="s">
        <v>163</v>
      </c>
      <c r="AU790" s="242" t="s">
        <v>83</v>
      </c>
      <c r="AV790" s="13" t="s">
        <v>81</v>
      </c>
      <c r="AW790" s="13" t="s">
        <v>30</v>
      </c>
      <c r="AX790" s="13" t="s">
        <v>73</v>
      </c>
      <c r="AY790" s="242" t="s">
        <v>155</v>
      </c>
    </row>
    <row r="791" s="14" customFormat="1">
      <c r="A791" s="14"/>
      <c r="B791" s="243"/>
      <c r="C791" s="244"/>
      <c r="D791" s="234" t="s">
        <v>163</v>
      </c>
      <c r="E791" s="245" t="s">
        <v>1</v>
      </c>
      <c r="F791" s="246" t="s">
        <v>757</v>
      </c>
      <c r="G791" s="244"/>
      <c r="H791" s="247">
        <v>4.2999999999999998</v>
      </c>
      <c r="I791" s="248"/>
      <c r="J791" s="244"/>
      <c r="K791" s="244"/>
      <c r="L791" s="249"/>
      <c r="M791" s="250"/>
      <c r="N791" s="251"/>
      <c r="O791" s="251"/>
      <c r="P791" s="251"/>
      <c r="Q791" s="251"/>
      <c r="R791" s="251"/>
      <c r="S791" s="251"/>
      <c r="T791" s="252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53" t="s">
        <v>163</v>
      </c>
      <c r="AU791" s="253" t="s">
        <v>83</v>
      </c>
      <c r="AV791" s="14" t="s">
        <v>83</v>
      </c>
      <c r="AW791" s="14" t="s">
        <v>30</v>
      </c>
      <c r="AX791" s="14" t="s">
        <v>73</v>
      </c>
      <c r="AY791" s="253" t="s">
        <v>155</v>
      </c>
    </row>
    <row r="792" s="13" customFormat="1">
      <c r="A792" s="13"/>
      <c r="B792" s="232"/>
      <c r="C792" s="233"/>
      <c r="D792" s="234" t="s">
        <v>163</v>
      </c>
      <c r="E792" s="235" t="s">
        <v>1</v>
      </c>
      <c r="F792" s="236" t="s">
        <v>758</v>
      </c>
      <c r="G792" s="233"/>
      <c r="H792" s="235" t="s">
        <v>1</v>
      </c>
      <c r="I792" s="237"/>
      <c r="J792" s="233"/>
      <c r="K792" s="233"/>
      <c r="L792" s="238"/>
      <c r="M792" s="239"/>
      <c r="N792" s="240"/>
      <c r="O792" s="240"/>
      <c r="P792" s="240"/>
      <c r="Q792" s="240"/>
      <c r="R792" s="240"/>
      <c r="S792" s="240"/>
      <c r="T792" s="241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42" t="s">
        <v>163</v>
      </c>
      <c r="AU792" s="242" t="s">
        <v>83</v>
      </c>
      <c r="AV792" s="13" t="s">
        <v>81</v>
      </c>
      <c r="AW792" s="13" t="s">
        <v>30</v>
      </c>
      <c r="AX792" s="13" t="s">
        <v>73</v>
      </c>
      <c r="AY792" s="242" t="s">
        <v>155</v>
      </c>
    </row>
    <row r="793" s="14" customFormat="1">
      <c r="A793" s="14"/>
      <c r="B793" s="243"/>
      <c r="C793" s="244"/>
      <c r="D793" s="234" t="s">
        <v>163</v>
      </c>
      <c r="E793" s="245" t="s">
        <v>1</v>
      </c>
      <c r="F793" s="246" t="s">
        <v>757</v>
      </c>
      <c r="G793" s="244"/>
      <c r="H793" s="247">
        <v>4.2999999999999998</v>
      </c>
      <c r="I793" s="248"/>
      <c r="J793" s="244"/>
      <c r="K793" s="244"/>
      <c r="L793" s="249"/>
      <c r="M793" s="250"/>
      <c r="N793" s="251"/>
      <c r="O793" s="251"/>
      <c r="P793" s="251"/>
      <c r="Q793" s="251"/>
      <c r="R793" s="251"/>
      <c r="S793" s="251"/>
      <c r="T793" s="252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53" t="s">
        <v>163</v>
      </c>
      <c r="AU793" s="253" t="s">
        <v>83</v>
      </c>
      <c r="AV793" s="14" t="s">
        <v>83</v>
      </c>
      <c r="AW793" s="14" t="s">
        <v>30</v>
      </c>
      <c r="AX793" s="14" t="s">
        <v>73</v>
      </c>
      <c r="AY793" s="253" t="s">
        <v>155</v>
      </c>
    </row>
    <row r="794" s="16" customFormat="1">
      <c r="A794" s="16"/>
      <c r="B794" s="279"/>
      <c r="C794" s="280"/>
      <c r="D794" s="234" t="s">
        <v>163</v>
      </c>
      <c r="E794" s="281" t="s">
        <v>1</v>
      </c>
      <c r="F794" s="282" t="s">
        <v>302</v>
      </c>
      <c r="G794" s="280"/>
      <c r="H794" s="283">
        <v>8.5999999999999996</v>
      </c>
      <c r="I794" s="284"/>
      <c r="J794" s="280"/>
      <c r="K794" s="280"/>
      <c r="L794" s="285"/>
      <c r="M794" s="286"/>
      <c r="N794" s="287"/>
      <c r="O794" s="287"/>
      <c r="P794" s="287"/>
      <c r="Q794" s="287"/>
      <c r="R794" s="287"/>
      <c r="S794" s="287"/>
      <c r="T794" s="288"/>
      <c r="U794" s="16"/>
      <c r="V794" s="16"/>
      <c r="W794" s="16"/>
      <c r="X794" s="16"/>
      <c r="Y794" s="16"/>
      <c r="Z794" s="16"/>
      <c r="AA794" s="16"/>
      <c r="AB794" s="16"/>
      <c r="AC794" s="16"/>
      <c r="AD794" s="16"/>
      <c r="AE794" s="16"/>
      <c r="AT794" s="289" t="s">
        <v>163</v>
      </c>
      <c r="AU794" s="289" t="s">
        <v>83</v>
      </c>
      <c r="AV794" s="16" t="s">
        <v>169</v>
      </c>
      <c r="AW794" s="16" t="s">
        <v>30</v>
      </c>
      <c r="AX794" s="16" t="s">
        <v>73</v>
      </c>
      <c r="AY794" s="289" t="s">
        <v>155</v>
      </c>
    </row>
    <row r="795" s="15" customFormat="1">
      <c r="A795" s="15"/>
      <c r="B795" s="254"/>
      <c r="C795" s="255"/>
      <c r="D795" s="234" t="s">
        <v>163</v>
      </c>
      <c r="E795" s="256" t="s">
        <v>1</v>
      </c>
      <c r="F795" s="257" t="s">
        <v>166</v>
      </c>
      <c r="G795" s="255"/>
      <c r="H795" s="258">
        <v>72.599999999999994</v>
      </c>
      <c r="I795" s="259"/>
      <c r="J795" s="255"/>
      <c r="K795" s="255"/>
      <c r="L795" s="260"/>
      <c r="M795" s="261"/>
      <c r="N795" s="262"/>
      <c r="O795" s="262"/>
      <c r="P795" s="262"/>
      <c r="Q795" s="262"/>
      <c r="R795" s="262"/>
      <c r="S795" s="262"/>
      <c r="T795" s="263"/>
      <c r="U795" s="15"/>
      <c r="V795" s="15"/>
      <c r="W795" s="15"/>
      <c r="X795" s="15"/>
      <c r="Y795" s="15"/>
      <c r="Z795" s="15"/>
      <c r="AA795" s="15"/>
      <c r="AB795" s="15"/>
      <c r="AC795" s="15"/>
      <c r="AD795" s="15"/>
      <c r="AE795" s="15"/>
      <c r="AT795" s="264" t="s">
        <v>163</v>
      </c>
      <c r="AU795" s="264" t="s">
        <v>83</v>
      </c>
      <c r="AV795" s="15" t="s">
        <v>162</v>
      </c>
      <c r="AW795" s="15" t="s">
        <v>30</v>
      </c>
      <c r="AX795" s="15" t="s">
        <v>81</v>
      </c>
      <c r="AY795" s="264" t="s">
        <v>155</v>
      </c>
    </row>
    <row r="796" s="2" customFormat="1" ht="21.75" customHeight="1">
      <c r="A796" s="39"/>
      <c r="B796" s="40"/>
      <c r="C796" s="219" t="s">
        <v>545</v>
      </c>
      <c r="D796" s="219" t="s">
        <v>157</v>
      </c>
      <c r="E796" s="220" t="s">
        <v>759</v>
      </c>
      <c r="F796" s="221" t="s">
        <v>760</v>
      </c>
      <c r="G796" s="222" t="s">
        <v>354</v>
      </c>
      <c r="H796" s="223">
        <v>54.25</v>
      </c>
      <c r="I796" s="224"/>
      <c r="J796" s="225">
        <f>ROUND(I796*H796,2)</f>
        <v>0</v>
      </c>
      <c r="K796" s="221" t="s">
        <v>161</v>
      </c>
      <c r="L796" s="45"/>
      <c r="M796" s="226" t="s">
        <v>1</v>
      </c>
      <c r="N796" s="227" t="s">
        <v>38</v>
      </c>
      <c r="O796" s="92"/>
      <c r="P796" s="228">
        <f>O796*H796</f>
        <v>0</v>
      </c>
      <c r="Q796" s="228">
        <v>0.010019999999999999</v>
      </c>
      <c r="R796" s="228">
        <f>Q796*H796</f>
        <v>0.54358499999999998</v>
      </c>
      <c r="S796" s="228">
        <v>0</v>
      </c>
      <c r="T796" s="229">
        <f>S796*H796</f>
        <v>0</v>
      </c>
      <c r="U796" s="39"/>
      <c r="V796" s="39"/>
      <c r="W796" s="39"/>
      <c r="X796" s="39"/>
      <c r="Y796" s="39"/>
      <c r="Z796" s="39"/>
      <c r="AA796" s="39"/>
      <c r="AB796" s="39"/>
      <c r="AC796" s="39"/>
      <c r="AD796" s="39"/>
      <c r="AE796" s="39"/>
      <c r="AR796" s="230" t="s">
        <v>200</v>
      </c>
      <c r="AT796" s="230" t="s">
        <v>157</v>
      </c>
      <c r="AU796" s="230" t="s">
        <v>83</v>
      </c>
      <c r="AY796" s="18" t="s">
        <v>155</v>
      </c>
      <c r="BE796" s="231">
        <f>IF(N796="základní",J796,0)</f>
        <v>0</v>
      </c>
      <c r="BF796" s="231">
        <f>IF(N796="snížená",J796,0)</f>
        <v>0</v>
      </c>
      <c r="BG796" s="231">
        <f>IF(N796="zákl. přenesená",J796,0)</f>
        <v>0</v>
      </c>
      <c r="BH796" s="231">
        <f>IF(N796="sníž. přenesená",J796,0)</f>
        <v>0</v>
      </c>
      <c r="BI796" s="231">
        <f>IF(N796="nulová",J796,0)</f>
        <v>0</v>
      </c>
      <c r="BJ796" s="18" t="s">
        <v>81</v>
      </c>
      <c r="BK796" s="231">
        <f>ROUND(I796*H796,2)</f>
        <v>0</v>
      </c>
      <c r="BL796" s="18" t="s">
        <v>200</v>
      </c>
      <c r="BM796" s="230" t="s">
        <v>761</v>
      </c>
    </row>
    <row r="797" s="13" customFormat="1">
      <c r="A797" s="13"/>
      <c r="B797" s="232"/>
      <c r="C797" s="233"/>
      <c r="D797" s="234" t="s">
        <v>163</v>
      </c>
      <c r="E797" s="235" t="s">
        <v>1</v>
      </c>
      <c r="F797" s="236" t="s">
        <v>762</v>
      </c>
      <c r="G797" s="233"/>
      <c r="H797" s="235" t="s">
        <v>1</v>
      </c>
      <c r="I797" s="237"/>
      <c r="J797" s="233"/>
      <c r="K797" s="233"/>
      <c r="L797" s="238"/>
      <c r="M797" s="239"/>
      <c r="N797" s="240"/>
      <c r="O797" s="240"/>
      <c r="P797" s="240"/>
      <c r="Q797" s="240"/>
      <c r="R797" s="240"/>
      <c r="S797" s="240"/>
      <c r="T797" s="241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42" t="s">
        <v>163</v>
      </c>
      <c r="AU797" s="242" t="s">
        <v>83</v>
      </c>
      <c r="AV797" s="13" t="s">
        <v>81</v>
      </c>
      <c r="AW797" s="13" t="s">
        <v>30</v>
      </c>
      <c r="AX797" s="13" t="s">
        <v>73</v>
      </c>
      <c r="AY797" s="242" t="s">
        <v>155</v>
      </c>
    </row>
    <row r="798" s="13" customFormat="1">
      <c r="A798" s="13"/>
      <c r="B798" s="232"/>
      <c r="C798" s="233"/>
      <c r="D798" s="234" t="s">
        <v>163</v>
      </c>
      <c r="E798" s="235" t="s">
        <v>1</v>
      </c>
      <c r="F798" s="236" t="s">
        <v>190</v>
      </c>
      <c r="G798" s="233"/>
      <c r="H798" s="235" t="s">
        <v>1</v>
      </c>
      <c r="I798" s="237"/>
      <c r="J798" s="233"/>
      <c r="K798" s="233"/>
      <c r="L798" s="238"/>
      <c r="M798" s="239"/>
      <c r="N798" s="240"/>
      <c r="O798" s="240"/>
      <c r="P798" s="240"/>
      <c r="Q798" s="240"/>
      <c r="R798" s="240"/>
      <c r="S798" s="240"/>
      <c r="T798" s="241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42" t="s">
        <v>163</v>
      </c>
      <c r="AU798" s="242" t="s">
        <v>83</v>
      </c>
      <c r="AV798" s="13" t="s">
        <v>81</v>
      </c>
      <c r="AW798" s="13" t="s">
        <v>30</v>
      </c>
      <c r="AX798" s="13" t="s">
        <v>73</v>
      </c>
      <c r="AY798" s="242" t="s">
        <v>155</v>
      </c>
    </row>
    <row r="799" s="14" customFormat="1">
      <c r="A799" s="14"/>
      <c r="B799" s="243"/>
      <c r="C799" s="244"/>
      <c r="D799" s="234" t="s">
        <v>163</v>
      </c>
      <c r="E799" s="245" t="s">
        <v>1</v>
      </c>
      <c r="F799" s="246" t="s">
        <v>763</v>
      </c>
      <c r="G799" s="244"/>
      <c r="H799" s="247">
        <v>4</v>
      </c>
      <c r="I799" s="248"/>
      <c r="J799" s="244"/>
      <c r="K799" s="244"/>
      <c r="L799" s="249"/>
      <c r="M799" s="250"/>
      <c r="N799" s="251"/>
      <c r="O799" s="251"/>
      <c r="P799" s="251"/>
      <c r="Q799" s="251"/>
      <c r="R799" s="251"/>
      <c r="S799" s="251"/>
      <c r="T799" s="252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53" t="s">
        <v>163</v>
      </c>
      <c r="AU799" s="253" t="s">
        <v>83</v>
      </c>
      <c r="AV799" s="14" t="s">
        <v>83</v>
      </c>
      <c r="AW799" s="14" t="s">
        <v>30</v>
      </c>
      <c r="AX799" s="14" t="s">
        <v>73</v>
      </c>
      <c r="AY799" s="253" t="s">
        <v>155</v>
      </c>
    </row>
    <row r="800" s="14" customFormat="1">
      <c r="A800" s="14"/>
      <c r="B800" s="243"/>
      <c r="C800" s="244"/>
      <c r="D800" s="234" t="s">
        <v>163</v>
      </c>
      <c r="E800" s="245" t="s">
        <v>1</v>
      </c>
      <c r="F800" s="246" t="s">
        <v>764</v>
      </c>
      <c r="G800" s="244"/>
      <c r="H800" s="247">
        <v>2.5</v>
      </c>
      <c r="I800" s="248"/>
      <c r="J800" s="244"/>
      <c r="K800" s="244"/>
      <c r="L800" s="249"/>
      <c r="M800" s="250"/>
      <c r="N800" s="251"/>
      <c r="O800" s="251"/>
      <c r="P800" s="251"/>
      <c r="Q800" s="251"/>
      <c r="R800" s="251"/>
      <c r="S800" s="251"/>
      <c r="T800" s="252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53" t="s">
        <v>163</v>
      </c>
      <c r="AU800" s="253" t="s">
        <v>83</v>
      </c>
      <c r="AV800" s="14" t="s">
        <v>83</v>
      </c>
      <c r="AW800" s="14" t="s">
        <v>30</v>
      </c>
      <c r="AX800" s="14" t="s">
        <v>73</v>
      </c>
      <c r="AY800" s="253" t="s">
        <v>155</v>
      </c>
    </row>
    <row r="801" s="14" customFormat="1">
      <c r="A801" s="14"/>
      <c r="B801" s="243"/>
      <c r="C801" s="244"/>
      <c r="D801" s="234" t="s">
        <v>163</v>
      </c>
      <c r="E801" s="245" t="s">
        <v>1</v>
      </c>
      <c r="F801" s="246" t="s">
        <v>763</v>
      </c>
      <c r="G801" s="244"/>
      <c r="H801" s="247">
        <v>4</v>
      </c>
      <c r="I801" s="248"/>
      <c r="J801" s="244"/>
      <c r="K801" s="244"/>
      <c r="L801" s="249"/>
      <c r="M801" s="250"/>
      <c r="N801" s="251"/>
      <c r="O801" s="251"/>
      <c r="P801" s="251"/>
      <c r="Q801" s="251"/>
      <c r="R801" s="251"/>
      <c r="S801" s="251"/>
      <c r="T801" s="252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53" t="s">
        <v>163</v>
      </c>
      <c r="AU801" s="253" t="s">
        <v>83</v>
      </c>
      <c r="AV801" s="14" t="s">
        <v>83</v>
      </c>
      <c r="AW801" s="14" t="s">
        <v>30</v>
      </c>
      <c r="AX801" s="14" t="s">
        <v>73</v>
      </c>
      <c r="AY801" s="253" t="s">
        <v>155</v>
      </c>
    </row>
    <row r="802" s="14" customFormat="1">
      <c r="A802" s="14"/>
      <c r="B802" s="243"/>
      <c r="C802" s="244"/>
      <c r="D802" s="234" t="s">
        <v>163</v>
      </c>
      <c r="E802" s="245" t="s">
        <v>1</v>
      </c>
      <c r="F802" s="246" t="s">
        <v>83</v>
      </c>
      <c r="G802" s="244"/>
      <c r="H802" s="247">
        <v>2</v>
      </c>
      <c r="I802" s="248"/>
      <c r="J802" s="244"/>
      <c r="K802" s="244"/>
      <c r="L802" s="249"/>
      <c r="M802" s="250"/>
      <c r="N802" s="251"/>
      <c r="O802" s="251"/>
      <c r="P802" s="251"/>
      <c r="Q802" s="251"/>
      <c r="R802" s="251"/>
      <c r="S802" s="251"/>
      <c r="T802" s="252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53" t="s">
        <v>163</v>
      </c>
      <c r="AU802" s="253" t="s">
        <v>83</v>
      </c>
      <c r="AV802" s="14" t="s">
        <v>83</v>
      </c>
      <c r="AW802" s="14" t="s">
        <v>30</v>
      </c>
      <c r="AX802" s="14" t="s">
        <v>73</v>
      </c>
      <c r="AY802" s="253" t="s">
        <v>155</v>
      </c>
    </row>
    <row r="803" s="14" customFormat="1">
      <c r="A803" s="14"/>
      <c r="B803" s="243"/>
      <c r="C803" s="244"/>
      <c r="D803" s="234" t="s">
        <v>163</v>
      </c>
      <c r="E803" s="245" t="s">
        <v>1</v>
      </c>
      <c r="F803" s="246" t="s">
        <v>488</v>
      </c>
      <c r="G803" s="244"/>
      <c r="H803" s="247">
        <v>1.5</v>
      </c>
      <c r="I803" s="248"/>
      <c r="J803" s="244"/>
      <c r="K803" s="244"/>
      <c r="L803" s="249"/>
      <c r="M803" s="250"/>
      <c r="N803" s="251"/>
      <c r="O803" s="251"/>
      <c r="P803" s="251"/>
      <c r="Q803" s="251"/>
      <c r="R803" s="251"/>
      <c r="S803" s="251"/>
      <c r="T803" s="252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53" t="s">
        <v>163</v>
      </c>
      <c r="AU803" s="253" t="s">
        <v>83</v>
      </c>
      <c r="AV803" s="14" t="s">
        <v>83</v>
      </c>
      <c r="AW803" s="14" t="s">
        <v>30</v>
      </c>
      <c r="AX803" s="14" t="s">
        <v>73</v>
      </c>
      <c r="AY803" s="253" t="s">
        <v>155</v>
      </c>
    </row>
    <row r="804" s="13" customFormat="1">
      <c r="A804" s="13"/>
      <c r="B804" s="232"/>
      <c r="C804" s="233"/>
      <c r="D804" s="234" t="s">
        <v>163</v>
      </c>
      <c r="E804" s="235" t="s">
        <v>1</v>
      </c>
      <c r="F804" s="236" t="s">
        <v>189</v>
      </c>
      <c r="G804" s="233"/>
      <c r="H804" s="235" t="s">
        <v>1</v>
      </c>
      <c r="I804" s="237"/>
      <c r="J804" s="233"/>
      <c r="K804" s="233"/>
      <c r="L804" s="238"/>
      <c r="M804" s="239"/>
      <c r="N804" s="240"/>
      <c r="O804" s="240"/>
      <c r="P804" s="240"/>
      <c r="Q804" s="240"/>
      <c r="R804" s="240"/>
      <c r="S804" s="240"/>
      <c r="T804" s="241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42" t="s">
        <v>163</v>
      </c>
      <c r="AU804" s="242" t="s">
        <v>83</v>
      </c>
      <c r="AV804" s="13" t="s">
        <v>81</v>
      </c>
      <c r="AW804" s="13" t="s">
        <v>30</v>
      </c>
      <c r="AX804" s="13" t="s">
        <v>73</v>
      </c>
      <c r="AY804" s="242" t="s">
        <v>155</v>
      </c>
    </row>
    <row r="805" s="14" customFormat="1">
      <c r="A805" s="14"/>
      <c r="B805" s="243"/>
      <c r="C805" s="244"/>
      <c r="D805" s="234" t="s">
        <v>163</v>
      </c>
      <c r="E805" s="245" t="s">
        <v>1</v>
      </c>
      <c r="F805" s="246" t="s">
        <v>83</v>
      </c>
      <c r="G805" s="244"/>
      <c r="H805" s="247">
        <v>2</v>
      </c>
      <c r="I805" s="248"/>
      <c r="J805" s="244"/>
      <c r="K805" s="244"/>
      <c r="L805" s="249"/>
      <c r="M805" s="250"/>
      <c r="N805" s="251"/>
      <c r="O805" s="251"/>
      <c r="P805" s="251"/>
      <c r="Q805" s="251"/>
      <c r="R805" s="251"/>
      <c r="S805" s="251"/>
      <c r="T805" s="252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53" t="s">
        <v>163</v>
      </c>
      <c r="AU805" s="253" t="s">
        <v>83</v>
      </c>
      <c r="AV805" s="14" t="s">
        <v>83</v>
      </c>
      <c r="AW805" s="14" t="s">
        <v>30</v>
      </c>
      <c r="AX805" s="14" t="s">
        <v>73</v>
      </c>
      <c r="AY805" s="253" t="s">
        <v>155</v>
      </c>
    </row>
    <row r="806" s="14" customFormat="1">
      <c r="A806" s="14"/>
      <c r="B806" s="243"/>
      <c r="C806" s="244"/>
      <c r="D806" s="234" t="s">
        <v>163</v>
      </c>
      <c r="E806" s="245" t="s">
        <v>1</v>
      </c>
      <c r="F806" s="246" t="s">
        <v>764</v>
      </c>
      <c r="G806" s="244"/>
      <c r="H806" s="247">
        <v>2.5</v>
      </c>
      <c r="I806" s="248"/>
      <c r="J806" s="244"/>
      <c r="K806" s="244"/>
      <c r="L806" s="249"/>
      <c r="M806" s="250"/>
      <c r="N806" s="251"/>
      <c r="O806" s="251"/>
      <c r="P806" s="251"/>
      <c r="Q806" s="251"/>
      <c r="R806" s="251"/>
      <c r="S806" s="251"/>
      <c r="T806" s="252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53" t="s">
        <v>163</v>
      </c>
      <c r="AU806" s="253" t="s">
        <v>83</v>
      </c>
      <c r="AV806" s="14" t="s">
        <v>83</v>
      </c>
      <c r="AW806" s="14" t="s">
        <v>30</v>
      </c>
      <c r="AX806" s="14" t="s">
        <v>73</v>
      </c>
      <c r="AY806" s="253" t="s">
        <v>155</v>
      </c>
    </row>
    <row r="807" s="14" customFormat="1">
      <c r="A807" s="14"/>
      <c r="B807" s="243"/>
      <c r="C807" s="244"/>
      <c r="D807" s="234" t="s">
        <v>163</v>
      </c>
      <c r="E807" s="245" t="s">
        <v>1</v>
      </c>
      <c r="F807" s="246" t="s">
        <v>169</v>
      </c>
      <c r="G807" s="244"/>
      <c r="H807" s="247">
        <v>3</v>
      </c>
      <c r="I807" s="248"/>
      <c r="J807" s="244"/>
      <c r="K807" s="244"/>
      <c r="L807" s="249"/>
      <c r="M807" s="250"/>
      <c r="N807" s="251"/>
      <c r="O807" s="251"/>
      <c r="P807" s="251"/>
      <c r="Q807" s="251"/>
      <c r="R807" s="251"/>
      <c r="S807" s="251"/>
      <c r="T807" s="252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53" t="s">
        <v>163</v>
      </c>
      <c r="AU807" s="253" t="s">
        <v>83</v>
      </c>
      <c r="AV807" s="14" t="s">
        <v>83</v>
      </c>
      <c r="AW807" s="14" t="s">
        <v>30</v>
      </c>
      <c r="AX807" s="14" t="s">
        <v>73</v>
      </c>
      <c r="AY807" s="253" t="s">
        <v>155</v>
      </c>
    </row>
    <row r="808" s="14" customFormat="1">
      <c r="A808" s="14"/>
      <c r="B808" s="243"/>
      <c r="C808" s="244"/>
      <c r="D808" s="234" t="s">
        <v>163</v>
      </c>
      <c r="E808" s="245" t="s">
        <v>1</v>
      </c>
      <c r="F808" s="246" t="s">
        <v>488</v>
      </c>
      <c r="G808" s="244"/>
      <c r="H808" s="247">
        <v>1.5</v>
      </c>
      <c r="I808" s="248"/>
      <c r="J808" s="244"/>
      <c r="K808" s="244"/>
      <c r="L808" s="249"/>
      <c r="M808" s="250"/>
      <c r="N808" s="251"/>
      <c r="O808" s="251"/>
      <c r="P808" s="251"/>
      <c r="Q808" s="251"/>
      <c r="R808" s="251"/>
      <c r="S808" s="251"/>
      <c r="T808" s="252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53" t="s">
        <v>163</v>
      </c>
      <c r="AU808" s="253" t="s">
        <v>83</v>
      </c>
      <c r="AV808" s="14" t="s">
        <v>83</v>
      </c>
      <c r="AW808" s="14" t="s">
        <v>30</v>
      </c>
      <c r="AX808" s="14" t="s">
        <v>73</v>
      </c>
      <c r="AY808" s="253" t="s">
        <v>155</v>
      </c>
    </row>
    <row r="809" s="14" customFormat="1">
      <c r="A809" s="14"/>
      <c r="B809" s="243"/>
      <c r="C809" s="244"/>
      <c r="D809" s="234" t="s">
        <v>163</v>
      </c>
      <c r="E809" s="245" t="s">
        <v>1</v>
      </c>
      <c r="F809" s="246" t="s">
        <v>83</v>
      </c>
      <c r="G809" s="244"/>
      <c r="H809" s="247">
        <v>2</v>
      </c>
      <c r="I809" s="248"/>
      <c r="J809" s="244"/>
      <c r="K809" s="244"/>
      <c r="L809" s="249"/>
      <c r="M809" s="250"/>
      <c r="N809" s="251"/>
      <c r="O809" s="251"/>
      <c r="P809" s="251"/>
      <c r="Q809" s="251"/>
      <c r="R809" s="251"/>
      <c r="S809" s="251"/>
      <c r="T809" s="252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253" t="s">
        <v>163</v>
      </c>
      <c r="AU809" s="253" t="s">
        <v>83</v>
      </c>
      <c r="AV809" s="14" t="s">
        <v>83</v>
      </c>
      <c r="AW809" s="14" t="s">
        <v>30</v>
      </c>
      <c r="AX809" s="14" t="s">
        <v>73</v>
      </c>
      <c r="AY809" s="253" t="s">
        <v>155</v>
      </c>
    </row>
    <row r="810" s="14" customFormat="1">
      <c r="A810" s="14"/>
      <c r="B810" s="243"/>
      <c r="C810" s="244"/>
      <c r="D810" s="234" t="s">
        <v>163</v>
      </c>
      <c r="E810" s="245" t="s">
        <v>1</v>
      </c>
      <c r="F810" s="246" t="s">
        <v>765</v>
      </c>
      <c r="G810" s="244"/>
      <c r="H810" s="247">
        <v>4.9000000000000004</v>
      </c>
      <c r="I810" s="248"/>
      <c r="J810" s="244"/>
      <c r="K810" s="244"/>
      <c r="L810" s="249"/>
      <c r="M810" s="250"/>
      <c r="N810" s="251"/>
      <c r="O810" s="251"/>
      <c r="P810" s="251"/>
      <c r="Q810" s="251"/>
      <c r="R810" s="251"/>
      <c r="S810" s="251"/>
      <c r="T810" s="252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53" t="s">
        <v>163</v>
      </c>
      <c r="AU810" s="253" t="s">
        <v>83</v>
      </c>
      <c r="AV810" s="14" t="s">
        <v>83</v>
      </c>
      <c r="AW810" s="14" t="s">
        <v>30</v>
      </c>
      <c r="AX810" s="14" t="s">
        <v>73</v>
      </c>
      <c r="AY810" s="253" t="s">
        <v>155</v>
      </c>
    </row>
    <row r="811" s="14" customFormat="1">
      <c r="A811" s="14"/>
      <c r="B811" s="243"/>
      <c r="C811" s="244"/>
      <c r="D811" s="234" t="s">
        <v>163</v>
      </c>
      <c r="E811" s="245" t="s">
        <v>1</v>
      </c>
      <c r="F811" s="246" t="s">
        <v>763</v>
      </c>
      <c r="G811" s="244"/>
      <c r="H811" s="247">
        <v>4</v>
      </c>
      <c r="I811" s="248"/>
      <c r="J811" s="244"/>
      <c r="K811" s="244"/>
      <c r="L811" s="249"/>
      <c r="M811" s="250"/>
      <c r="N811" s="251"/>
      <c r="O811" s="251"/>
      <c r="P811" s="251"/>
      <c r="Q811" s="251"/>
      <c r="R811" s="251"/>
      <c r="S811" s="251"/>
      <c r="T811" s="252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T811" s="253" t="s">
        <v>163</v>
      </c>
      <c r="AU811" s="253" t="s">
        <v>83</v>
      </c>
      <c r="AV811" s="14" t="s">
        <v>83</v>
      </c>
      <c r="AW811" s="14" t="s">
        <v>30</v>
      </c>
      <c r="AX811" s="14" t="s">
        <v>73</v>
      </c>
      <c r="AY811" s="253" t="s">
        <v>155</v>
      </c>
    </row>
    <row r="812" s="14" customFormat="1">
      <c r="A812" s="14"/>
      <c r="B812" s="243"/>
      <c r="C812" s="244"/>
      <c r="D812" s="234" t="s">
        <v>163</v>
      </c>
      <c r="E812" s="245" t="s">
        <v>1</v>
      </c>
      <c r="F812" s="246" t="s">
        <v>766</v>
      </c>
      <c r="G812" s="244"/>
      <c r="H812" s="247">
        <v>3.4500000000000002</v>
      </c>
      <c r="I812" s="248"/>
      <c r="J812" s="244"/>
      <c r="K812" s="244"/>
      <c r="L812" s="249"/>
      <c r="M812" s="250"/>
      <c r="N812" s="251"/>
      <c r="O812" s="251"/>
      <c r="P812" s="251"/>
      <c r="Q812" s="251"/>
      <c r="R812" s="251"/>
      <c r="S812" s="251"/>
      <c r="T812" s="252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53" t="s">
        <v>163</v>
      </c>
      <c r="AU812" s="253" t="s">
        <v>83</v>
      </c>
      <c r="AV812" s="14" t="s">
        <v>83</v>
      </c>
      <c r="AW812" s="14" t="s">
        <v>30</v>
      </c>
      <c r="AX812" s="14" t="s">
        <v>73</v>
      </c>
      <c r="AY812" s="253" t="s">
        <v>155</v>
      </c>
    </row>
    <row r="813" s="13" customFormat="1">
      <c r="A813" s="13"/>
      <c r="B813" s="232"/>
      <c r="C813" s="233"/>
      <c r="D813" s="234" t="s">
        <v>163</v>
      </c>
      <c r="E813" s="235" t="s">
        <v>1</v>
      </c>
      <c r="F813" s="236" t="s">
        <v>188</v>
      </c>
      <c r="G813" s="233"/>
      <c r="H813" s="235" t="s">
        <v>1</v>
      </c>
      <c r="I813" s="237"/>
      <c r="J813" s="233"/>
      <c r="K813" s="233"/>
      <c r="L813" s="238"/>
      <c r="M813" s="239"/>
      <c r="N813" s="240"/>
      <c r="O813" s="240"/>
      <c r="P813" s="240"/>
      <c r="Q813" s="240"/>
      <c r="R813" s="240"/>
      <c r="S813" s="240"/>
      <c r="T813" s="241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42" t="s">
        <v>163</v>
      </c>
      <c r="AU813" s="242" t="s">
        <v>83</v>
      </c>
      <c r="AV813" s="13" t="s">
        <v>81</v>
      </c>
      <c r="AW813" s="13" t="s">
        <v>30</v>
      </c>
      <c r="AX813" s="13" t="s">
        <v>73</v>
      </c>
      <c r="AY813" s="242" t="s">
        <v>155</v>
      </c>
    </row>
    <row r="814" s="14" customFormat="1">
      <c r="A814" s="14"/>
      <c r="B814" s="243"/>
      <c r="C814" s="244"/>
      <c r="D814" s="234" t="s">
        <v>163</v>
      </c>
      <c r="E814" s="245" t="s">
        <v>1</v>
      </c>
      <c r="F814" s="246" t="s">
        <v>767</v>
      </c>
      <c r="G814" s="244"/>
      <c r="H814" s="247">
        <v>3</v>
      </c>
      <c r="I814" s="248"/>
      <c r="J814" s="244"/>
      <c r="K814" s="244"/>
      <c r="L814" s="249"/>
      <c r="M814" s="250"/>
      <c r="N814" s="251"/>
      <c r="O814" s="251"/>
      <c r="P814" s="251"/>
      <c r="Q814" s="251"/>
      <c r="R814" s="251"/>
      <c r="S814" s="251"/>
      <c r="T814" s="252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53" t="s">
        <v>163</v>
      </c>
      <c r="AU814" s="253" t="s">
        <v>83</v>
      </c>
      <c r="AV814" s="14" t="s">
        <v>83</v>
      </c>
      <c r="AW814" s="14" t="s">
        <v>30</v>
      </c>
      <c r="AX814" s="14" t="s">
        <v>73</v>
      </c>
      <c r="AY814" s="253" t="s">
        <v>155</v>
      </c>
    </row>
    <row r="815" s="14" customFormat="1">
      <c r="A815" s="14"/>
      <c r="B815" s="243"/>
      <c r="C815" s="244"/>
      <c r="D815" s="234" t="s">
        <v>163</v>
      </c>
      <c r="E815" s="245" t="s">
        <v>1</v>
      </c>
      <c r="F815" s="246" t="s">
        <v>83</v>
      </c>
      <c r="G815" s="244"/>
      <c r="H815" s="247">
        <v>2</v>
      </c>
      <c r="I815" s="248"/>
      <c r="J815" s="244"/>
      <c r="K815" s="244"/>
      <c r="L815" s="249"/>
      <c r="M815" s="250"/>
      <c r="N815" s="251"/>
      <c r="O815" s="251"/>
      <c r="P815" s="251"/>
      <c r="Q815" s="251"/>
      <c r="R815" s="251"/>
      <c r="S815" s="251"/>
      <c r="T815" s="252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53" t="s">
        <v>163</v>
      </c>
      <c r="AU815" s="253" t="s">
        <v>83</v>
      </c>
      <c r="AV815" s="14" t="s">
        <v>83</v>
      </c>
      <c r="AW815" s="14" t="s">
        <v>30</v>
      </c>
      <c r="AX815" s="14" t="s">
        <v>73</v>
      </c>
      <c r="AY815" s="253" t="s">
        <v>155</v>
      </c>
    </row>
    <row r="816" s="14" customFormat="1">
      <c r="A816" s="14"/>
      <c r="B816" s="243"/>
      <c r="C816" s="244"/>
      <c r="D816" s="234" t="s">
        <v>163</v>
      </c>
      <c r="E816" s="245" t="s">
        <v>1</v>
      </c>
      <c r="F816" s="246" t="s">
        <v>768</v>
      </c>
      <c r="G816" s="244"/>
      <c r="H816" s="247">
        <v>3.8999999999999999</v>
      </c>
      <c r="I816" s="248"/>
      <c r="J816" s="244"/>
      <c r="K816" s="244"/>
      <c r="L816" s="249"/>
      <c r="M816" s="250"/>
      <c r="N816" s="251"/>
      <c r="O816" s="251"/>
      <c r="P816" s="251"/>
      <c r="Q816" s="251"/>
      <c r="R816" s="251"/>
      <c r="S816" s="251"/>
      <c r="T816" s="252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53" t="s">
        <v>163</v>
      </c>
      <c r="AU816" s="253" t="s">
        <v>83</v>
      </c>
      <c r="AV816" s="14" t="s">
        <v>83</v>
      </c>
      <c r="AW816" s="14" t="s">
        <v>30</v>
      </c>
      <c r="AX816" s="14" t="s">
        <v>73</v>
      </c>
      <c r="AY816" s="253" t="s">
        <v>155</v>
      </c>
    </row>
    <row r="817" s="16" customFormat="1">
      <c r="A817" s="16"/>
      <c r="B817" s="279"/>
      <c r="C817" s="280"/>
      <c r="D817" s="234" t="s">
        <v>163</v>
      </c>
      <c r="E817" s="281" t="s">
        <v>1</v>
      </c>
      <c r="F817" s="282" t="s">
        <v>302</v>
      </c>
      <c r="G817" s="280"/>
      <c r="H817" s="283">
        <v>46.25</v>
      </c>
      <c r="I817" s="284"/>
      <c r="J817" s="280"/>
      <c r="K817" s="280"/>
      <c r="L817" s="285"/>
      <c r="M817" s="286"/>
      <c r="N817" s="287"/>
      <c r="O817" s="287"/>
      <c r="P817" s="287"/>
      <c r="Q817" s="287"/>
      <c r="R817" s="287"/>
      <c r="S817" s="287"/>
      <c r="T817" s="288"/>
      <c r="U817" s="16"/>
      <c r="V817" s="16"/>
      <c r="W817" s="16"/>
      <c r="X817" s="16"/>
      <c r="Y817" s="16"/>
      <c r="Z817" s="16"/>
      <c r="AA817" s="16"/>
      <c r="AB817" s="16"/>
      <c r="AC817" s="16"/>
      <c r="AD817" s="16"/>
      <c r="AE817" s="16"/>
      <c r="AT817" s="289" t="s">
        <v>163</v>
      </c>
      <c r="AU817" s="289" t="s">
        <v>83</v>
      </c>
      <c r="AV817" s="16" t="s">
        <v>169</v>
      </c>
      <c r="AW817" s="16" t="s">
        <v>30</v>
      </c>
      <c r="AX817" s="16" t="s">
        <v>73</v>
      </c>
      <c r="AY817" s="289" t="s">
        <v>155</v>
      </c>
    </row>
    <row r="818" s="14" customFormat="1">
      <c r="A818" s="14"/>
      <c r="B818" s="243"/>
      <c r="C818" s="244"/>
      <c r="D818" s="234" t="s">
        <v>163</v>
      </c>
      <c r="E818" s="245" t="s">
        <v>1</v>
      </c>
      <c r="F818" s="246" t="s">
        <v>769</v>
      </c>
      <c r="G818" s="244"/>
      <c r="H818" s="247">
        <v>8</v>
      </c>
      <c r="I818" s="248"/>
      <c r="J818" s="244"/>
      <c r="K818" s="244"/>
      <c r="L818" s="249"/>
      <c r="M818" s="250"/>
      <c r="N818" s="251"/>
      <c r="O818" s="251"/>
      <c r="P818" s="251"/>
      <c r="Q818" s="251"/>
      <c r="R818" s="251"/>
      <c r="S818" s="251"/>
      <c r="T818" s="252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53" t="s">
        <v>163</v>
      </c>
      <c r="AU818" s="253" t="s">
        <v>83</v>
      </c>
      <c r="AV818" s="14" t="s">
        <v>83</v>
      </c>
      <c r="AW818" s="14" t="s">
        <v>30</v>
      </c>
      <c r="AX818" s="14" t="s">
        <v>73</v>
      </c>
      <c r="AY818" s="253" t="s">
        <v>155</v>
      </c>
    </row>
    <row r="819" s="16" customFormat="1">
      <c r="A819" s="16"/>
      <c r="B819" s="279"/>
      <c r="C819" s="280"/>
      <c r="D819" s="234" t="s">
        <v>163</v>
      </c>
      <c r="E819" s="281" t="s">
        <v>1</v>
      </c>
      <c r="F819" s="282" t="s">
        <v>302</v>
      </c>
      <c r="G819" s="280"/>
      <c r="H819" s="283">
        <v>8</v>
      </c>
      <c r="I819" s="284"/>
      <c r="J819" s="280"/>
      <c r="K819" s="280"/>
      <c r="L819" s="285"/>
      <c r="M819" s="286"/>
      <c r="N819" s="287"/>
      <c r="O819" s="287"/>
      <c r="P819" s="287"/>
      <c r="Q819" s="287"/>
      <c r="R819" s="287"/>
      <c r="S819" s="287"/>
      <c r="T819" s="288"/>
      <c r="U819" s="16"/>
      <c r="V819" s="16"/>
      <c r="W819" s="16"/>
      <c r="X819" s="16"/>
      <c r="Y819" s="16"/>
      <c r="Z819" s="16"/>
      <c r="AA819" s="16"/>
      <c r="AB819" s="16"/>
      <c r="AC819" s="16"/>
      <c r="AD819" s="16"/>
      <c r="AE819" s="16"/>
      <c r="AT819" s="289" t="s">
        <v>163</v>
      </c>
      <c r="AU819" s="289" t="s">
        <v>83</v>
      </c>
      <c r="AV819" s="16" t="s">
        <v>169</v>
      </c>
      <c r="AW819" s="16" t="s">
        <v>30</v>
      </c>
      <c r="AX819" s="16" t="s">
        <v>73</v>
      </c>
      <c r="AY819" s="289" t="s">
        <v>155</v>
      </c>
    </row>
    <row r="820" s="15" customFormat="1">
      <c r="A820" s="15"/>
      <c r="B820" s="254"/>
      <c r="C820" s="255"/>
      <c r="D820" s="234" t="s">
        <v>163</v>
      </c>
      <c r="E820" s="256" t="s">
        <v>1</v>
      </c>
      <c r="F820" s="257" t="s">
        <v>166</v>
      </c>
      <c r="G820" s="255"/>
      <c r="H820" s="258">
        <v>54.25</v>
      </c>
      <c r="I820" s="259"/>
      <c r="J820" s="255"/>
      <c r="K820" s="255"/>
      <c r="L820" s="260"/>
      <c r="M820" s="261"/>
      <c r="N820" s="262"/>
      <c r="O820" s="262"/>
      <c r="P820" s="262"/>
      <c r="Q820" s="262"/>
      <c r="R820" s="262"/>
      <c r="S820" s="262"/>
      <c r="T820" s="263"/>
      <c r="U820" s="15"/>
      <c r="V820" s="15"/>
      <c r="W820" s="15"/>
      <c r="X820" s="15"/>
      <c r="Y820" s="15"/>
      <c r="Z820" s="15"/>
      <c r="AA820" s="15"/>
      <c r="AB820" s="15"/>
      <c r="AC820" s="15"/>
      <c r="AD820" s="15"/>
      <c r="AE820" s="15"/>
      <c r="AT820" s="264" t="s">
        <v>163</v>
      </c>
      <c r="AU820" s="264" t="s">
        <v>83</v>
      </c>
      <c r="AV820" s="15" t="s">
        <v>162</v>
      </c>
      <c r="AW820" s="15" t="s">
        <v>30</v>
      </c>
      <c r="AX820" s="15" t="s">
        <v>81</v>
      </c>
      <c r="AY820" s="264" t="s">
        <v>155</v>
      </c>
    </row>
    <row r="821" s="2" customFormat="1" ht="33" customHeight="1">
      <c r="A821" s="39"/>
      <c r="B821" s="40"/>
      <c r="C821" s="219" t="s">
        <v>770</v>
      </c>
      <c r="D821" s="219" t="s">
        <v>157</v>
      </c>
      <c r="E821" s="220" t="s">
        <v>771</v>
      </c>
      <c r="F821" s="221" t="s">
        <v>772</v>
      </c>
      <c r="G821" s="222" t="s">
        <v>160</v>
      </c>
      <c r="H821" s="223">
        <v>197.45500000000001</v>
      </c>
      <c r="I821" s="224"/>
      <c r="J821" s="225">
        <f>ROUND(I821*H821,2)</f>
        <v>0</v>
      </c>
      <c r="K821" s="221" t="s">
        <v>161</v>
      </c>
      <c r="L821" s="45"/>
      <c r="M821" s="226" t="s">
        <v>1</v>
      </c>
      <c r="N821" s="227" t="s">
        <v>38</v>
      </c>
      <c r="O821" s="92"/>
      <c r="P821" s="228">
        <f>O821*H821</f>
        <v>0</v>
      </c>
      <c r="Q821" s="228">
        <v>0.00117</v>
      </c>
      <c r="R821" s="228">
        <f>Q821*H821</f>
        <v>0.23102235000000002</v>
      </c>
      <c r="S821" s="228">
        <v>0</v>
      </c>
      <c r="T821" s="229">
        <f>S821*H821</f>
        <v>0</v>
      </c>
      <c r="U821" s="39"/>
      <c r="V821" s="39"/>
      <c r="W821" s="39"/>
      <c r="X821" s="39"/>
      <c r="Y821" s="39"/>
      <c r="Z821" s="39"/>
      <c r="AA821" s="39"/>
      <c r="AB821" s="39"/>
      <c r="AC821" s="39"/>
      <c r="AD821" s="39"/>
      <c r="AE821" s="39"/>
      <c r="AR821" s="230" t="s">
        <v>200</v>
      </c>
      <c r="AT821" s="230" t="s">
        <v>157</v>
      </c>
      <c r="AU821" s="230" t="s">
        <v>83</v>
      </c>
      <c r="AY821" s="18" t="s">
        <v>155</v>
      </c>
      <c r="BE821" s="231">
        <f>IF(N821="základní",J821,0)</f>
        <v>0</v>
      </c>
      <c r="BF821" s="231">
        <f>IF(N821="snížená",J821,0)</f>
        <v>0</v>
      </c>
      <c r="BG821" s="231">
        <f>IF(N821="zákl. přenesená",J821,0)</f>
        <v>0</v>
      </c>
      <c r="BH821" s="231">
        <f>IF(N821="sníž. přenesená",J821,0)</f>
        <v>0</v>
      </c>
      <c r="BI821" s="231">
        <f>IF(N821="nulová",J821,0)</f>
        <v>0</v>
      </c>
      <c r="BJ821" s="18" t="s">
        <v>81</v>
      </c>
      <c r="BK821" s="231">
        <f>ROUND(I821*H821,2)</f>
        <v>0</v>
      </c>
      <c r="BL821" s="18" t="s">
        <v>200</v>
      </c>
      <c r="BM821" s="230" t="s">
        <v>773</v>
      </c>
    </row>
    <row r="822" s="13" customFormat="1">
      <c r="A822" s="13"/>
      <c r="B822" s="232"/>
      <c r="C822" s="233"/>
      <c r="D822" s="234" t="s">
        <v>163</v>
      </c>
      <c r="E822" s="235" t="s">
        <v>1</v>
      </c>
      <c r="F822" s="236" t="s">
        <v>762</v>
      </c>
      <c r="G822" s="233"/>
      <c r="H822" s="235" t="s">
        <v>1</v>
      </c>
      <c r="I822" s="237"/>
      <c r="J822" s="233"/>
      <c r="K822" s="233"/>
      <c r="L822" s="238"/>
      <c r="M822" s="239"/>
      <c r="N822" s="240"/>
      <c r="O822" s="240"/>
      <c r="P822" s="240"/>
      <c r="Q822" s="240"/>
      <c r="R822" s="240"/>
      <c r="S822" s="240"/>
      <c r="T822" s="241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42" t="s">
        <v>163</v>
      </c>
      <c r="AU822" s="242" t="s">
        <v>83</v>
      </c>
      <c r="AV822" s="13" t="s">
        <v>81</v>
      </c>
      <c r="AW822" s="13" t="s">
        <v>30</v>
      </c>
      <c r="AX822" s="13" t="s">
        <v>73</v>
      </c>
      <c r="AY822" s="242" t="s">
        <v>155</v>
      </c>
    </row>
    <row r="823" s="13" customFormat="1">
      <c r="A823" s="13"/>
      <c r="B823" s="232"/>
      <c r="C823" s="233"/>
      <c r="D823" s="234" t="s">
        <v>163</v>
      </c>
      <c r="E823" s="235" t="s">
        <v>1</v>
      </c>
      <c r="F823" s="236" t="s">
        <v>774</v>
      </c>
      <c r="G823" s="233"/>
      <c r="H823" s="235" t="s">
        <v>1</v>
      </c>
      <c r="I823" s="237"/>
      <c r="J823" s="233"/>
      <c r="K823" s="233"/>
      <c r="L823" s="238"/>
      <c r="M823" s="239"/>
      <c r="N823" s="240"/>
      <c r="O823" s="240"/>
      <c r="P823" s="240"/>
      <c r="Q823" s="240"/>
      <c r="R823" s="240"/>
      <c r="S823" s="240"/>
      <c r="T823" s="241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42" t="s">
        <v>163</v>
      </c>
      <c r="AU823" s="242" t="s">
        <v>83</v>
      </c>
      <c r="AV823" s="13" t="s">
        <v>81</v>
      </c>
      <c r="AW823" s="13" t="s">
        <v>30</v>
      </c>
      <c r="AX823" s="13" t="s">
        <v>73</v>
      </c>
      <c r="AY823" s="242" t="s">
        <v>155</v>
      </c>
    </row>
    <row r="824" s="14" customFormat="1">
      <c r="A824" s="14"/>
      <c r="B824" s="243"/>
      <c r="C824" s="244"/>
      <c r="D824" s="234" t="s">
        <v>163</v>
      </c>
      <c r="E824" s="245" t="s">
        <v>1</v>
      </c>
      <c r="F824" s="246" t="s">
        <v>775</v>
      </c>
      <c r="G824" s="244"/>
      <c r="H824" s="247">
        <v>4.016</v>
      </c>
      <c r="I824" s="248"/>
      <c r="J824" s="244"/>
      <c r="K824" s="244"/>
      <c r="L824" s="249"/>
      <c r="M824" s="250"/>
      <c r="N824" s="251"/>
      <c r="O824" s="251"/>
      <c r="P824" s="251"/>
      <c r="Q824" s="251"/>
      <c r="R824" s="251"/>
      <c r="S824" s="251"/>
      <c r="T824" s="252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53" t="s">
        <v>163</v>
      </c>
      <c r="AU824" s="253" t="s">
        <v>83</v>
      </c>
      <c r="AV824" s="14" t="s">
        <v>83</v>
      </c>
      <c r="AW824" s="14" t="s">
        <v>30</v>
      </c>
      <c r="AX824" s="14" t="s">
        <v>73</v>
      </c>
      <c r="AY824" s="253" t="s">
        <v>155</v>
      </c>
    </row>
    <row r="825" s="14" customFormat="1">
      <c r="A825" s="14"/>
      <c r="B825" s="243"/>
      <c r="C825" s="244"/>
      <c r="D825" s="234" t="s">
        <v>163</v>
      </c>
      <c r="E825" s="245" t="s">
        <v>1</v>
      </c>
      <c r="F825" s="246" t="s">
        <v>776</v>
      </c>
      <c r="G825" s="244"/>
      <c r="H825" s="247">
        <v>9.5630000000000006</v>
      </c>
      <c r="I825" s="248"/>
      <c r="J825" s="244"/>
      <c r="K825" s="244"/>
      <c r="L825" s="249"/>
      <c r="M825" s="250"/>
      <c r="N825" s="251"/>
      <c r="O825" s="251"/>
      <c r="P825" s="251"/>
      <c r="Q825" s="251"/>
      <c r="R825" s="251"/>
      <c r="S825" s="251"/>
      <c r="T825" s="252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53" t="s">
        <v>163</v>
      </c>
      <c r="AU825" s="253" t="s">
        <v>83</v>
      </c>
      <c r="AV825" s="14" t="s">
        <v>83</v>
      </c>
      <c r="AW825" s="14" t="s">
        <v>30</v>
      </c>
      <c r="AX825" s="14" t="s">
        <v>73</v>
      </c>
      <c r="AY825" s="253" t="s">
        <v>155</v>
      </c>
    </row>
    <row r="826" s="14" customFormat="1">
      <c r="A826" s="14"/>
      <c r="B826" s="243"/>
      <c r="C826" s="244"/>
      <c r="D826" s="234" t="s">
        <v>163</v>
      </c>
      <c r="E826" s="245" t="s">
        <v>1</v>
      </c>
      <c r="F826" s="246" t="s">
        <v>777</v>
      </c>
      <c r="G826" s="244"/>
      <c r="H826" s="247">
        <v>11.083</v>
      </c>
      <c r="I826" s="248"/>
      <c r="J826" s="244"/>
      <c r="K826" s="244"/>
      <c r="L826" s="249"/>
      <c r="M826" s="250"/>
      <c r="N826" s="251"/>
      <c r="O826" s="251"/>
      <c r="P826" s="251"/>
      <c r="Q826" s="251"/>
      <c r="R826" s="251"/>
      <c r="S826" s="251"/>
      <c r="T826" s="252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253" t="s">
        <v>163</v>
      </c>
      <c r="AU826" s="253" t="s">
        <v>83</v>
      </c>
      <c r="AV826" s="14" t="s">
        <v>83</v>
      </c>
      <c r="AW826" s="14" t="s">
        <v>30</v>
      </c>
      <c r="AX826" s="14" t="s">
        <v>73</v>
      </c>
      <c r="AY826" s="253" t="s">
        <v>155</v>
      </c>
    </row>
    <row r="827" s="14" customFormat="1">
      <c r="A827" s="14"/>
      <c r="B827" s="243"/>
      <c r="C827" s="244"/>
      <c r="D827" s="234" t="s">
        <v>163</v>
      </c>
      <c r="E827" s="245" t="s">
        <v>1</v>
      </c>
      <c r="F827" s="246" t="s">
        <v>778</v>
      </c>
      <c r="G827" s="244"/>
      <c r="H827" s="247">
        <v>53.133000000000003</v>
      </c>
      <c r="I827" s="248"/>
      <c r="J827" s="244"/>
      <c r="K827" s="244"/>
      <c r="L827" s="249"/>
      <c r="M827" s="250"/>
      <c r="N827" s="251"/>
      <c r="O827" s="251"/>
      <c r="P827" s="251"/>
      <c r="Q827" s="251"/>
      <c r="R827" s="251"/>
      <c r="S827" s="251"/>
      <c r="T827" s="252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53" t="s">
        <v>163</v>
      </c>
      <c r="AU827" s="253" t="s">
        <v>83</v>
      </c>
      <c r="AV827" s="14" t="s">
        <v>83</v>
      </c>
      <c r="AW827" s="14" t="s">
        <v>30</v>
      </c>
      <c r="AX827" s="14" t="s">
        <v>73</v>
      </c>
      <c r="AY827" s="253" t="s">
        <v>155</v>
      </c>
    </row>
    <row r="828" s="14" customFormat="1">
      <c r="A828" s="14"/>
      <c r="B828" s="243"/>
      <c r="C828" s="244"/>
      <c r="D828" s="234" t="s">
        <v>163</v>
      </c>
      <c r="E828" s="245" t="s">
        <v>1</v>
      </c>
      <c r="F828" s="246" t="s">
        <v>779</v>
      </c>
      <c r="G828" s="244"/>
      <c r="H828" s="247">
        <v>11.279999999999999</v>
      </c>
      <c r="I828" s="248"/>
      <c r="J828" s="244"/>
      <c r="K828" s="244"/>
      <c r="L828" s="249"/>
      <c r="M828" s="250"/>
      <c r="N828" s="251"/>
      <c r="O828" s="251"/>
      <c r="P828" s="251"/>
      <c r="Q828" s="251"/>
      <c r="R828" s="251"/>
      <c r="S828" s="251"/>
      <c r="T828" s="252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253" t="s">
        <v>163</v>
      </c>
      <c r="AU828" s="253" t="s">
        <v>83</v>
      </c>
      <c r="AV828" s="14" t="s">
        <v>83</v>
      </c>
      <c r="AW828" s="14" t="s">
        <v>30</v>
      </c>
      <c r="AX828" s="14" t="s">
        <v>73</v>
      </c>
      <c r="AY828" s="253" t="s">
        <v>155</v>
      </c>
    </row>
    <row r="829" s="14" customFormat="1">
      <c r="A829" s="14"/>
      <c r="B829" s="243"/>
      <c r="C829" s="244"/>
      <c r="D829" s="234" t="s">
        <v>163</v>
      </c>
      <c r="E829" s="245" t="s">
        <v>1</v>
      </c>
      <c r="F829" s="246" t="s">
        <v>780</v>
      </c>
      <c r="G829" s="244"/>
      <c r="H829" s="247">
        <v>14.949999999999999</v>
      </c>
      <c r="I829" s="248"/>
      <c r="J829" s="244"/>
      <c r="K829" s="244"/>
      <c r="L829" s="249"/>
      <c r="M829" s="250"/>
      <c r="N829" s="251"/>
      <c r="O829" s="251"/>
      <c r="P829" s="251"/>
      <c r="Q829" s="251"/>
      <c r="R829" s="251"/>
      <c r="S829" s="251"/>
      <c r="T829" s="252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53" t="s">
        <v>163</v>
      </c>
      <c r="AU829" s="253" t="s">
        <v>83</v>
      </c>
      <c r="AV829" s="14" t="s">
        <v>83</v>
      </c>
      <c r="AW829" s="14" t="s">
        <v>30</v>
      </c>
      <c r="AX829" s="14" t="s">
        <v>73</v>
      </c>
      <c r="AY829" s="253" t="s">
        <v>155</v>
      </c>
    </row>
    <row r="830" s="14" customFormat="1">
      <c r="A830" s="14"/>
      <c r="B830" s="243"/>
      <c r="C830" s="244"/>
      <c r="D830" s="234" t="s">
        <v>163</v>
      </c>
      <c r="E830" s="245" t="s">
        <v>1</v>
      </c>
      <c r="F830" s="246" t="s">
        <v>781</v>
      </c>
      <c r="G830" s="244"/>
      <c r="H830" s="247">
        <v>30.359999999999999</v>
      </c>
      <c r="I830" s="248"/>
      <c r="J830" s="244"/>
      <c r="K830" s="244"/>
      <c r="L830" s="249"/>
      <c r="M830" s="250"/>
      <c r="N830" s="251"/>
      <c r="O830" s="251"/>
      <c r="P830" s="251"/>
      <c r="Q830" s="251"/>
      <c r="R830" s="251"/>
      <c r="S830" s="251"/>
      <c r="T830" s="252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253" t="s">
        <v>163</v>
      </c>
      <c r="AU830" s="253" t="s">
        <v>83</v>
      </c>
      <c r="AV830" s="14" t="s">
        <v>83</v>
      </c>
      <c r="AW830" s="14" t="s">
        <v>30</v>
      </c>
      <c r="AX830" s="14" t="s">
        <v>73</v>
      </c>
      <c r="AY830" s="253" t="s">
        <v>155</v>
      </c>
    </row>
    <row r="831" s="14" customFormat="1">
      <c r="A831" s="14"/>
      <c r="B831" s="243"/>
      <c r="C831" s="244"/>
      <c r="D831" s="234" t="s">
        <v>163</v>
      </c>
      <c r="E831" s="245" t="s">
        <v>1</v>
      </c>
      <c r="F831" s="246" t="s">
        <v>782</v>
      </c>
      <c r="G831" s="244"/>
      <c r="H831" s="247">
        <v>5.4000000000000004</v>
      </c>
      <c r="I831" s="248"/>
      <c r="J831" s="244"/>
      <c r="K831" s="244"/>
      <c r="L831" s="249"/>
      <c r="M831" s="250"/>
      <c r="N831" s="251"/>
      <c r="O831" s="251"/>
      <c r="P831" s="251"/>
      <c r="Q831" s="251"/>
      <c r="R831" s="251"/>
      <c r="S831" s="251"/>
      <c r="T831" s="252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253" t="s">
        <v>163</v>
      </c>
      <c r="AU831" s="253" t="s">
        <v>83</v>
      </c>
      <c r="AV831" s="14" t="s">
        <v>83</v>
      </c>
      <c r="AW831" s="14" t="s">
        <v>30</v>
      </c>
      <c r="AX831" s="14" t="s">
        <v>73</v>
      </c>
      <c r="AY831" s="253" t="s">
        <v>155</v>
      </c>
    </row>
    <row r="832" s="14" customFormat="1">
      <c r="A832" s="14"/>
      <c r="B832" s="243"/>
      <c r="C832" s="244"/>
      <c r="D832" s="234" t="s">
        <v>163</v>
      </c>
      <c r="E832" s="245" t="s">
        <v>1</v>
      </c>
      <c r="F832" s="246" t="s">
        <v>783</v>
      </c>
      <c r="G832" s="244"/>
      <c r="H832" s="247">
        <v>54.270000000000003</v>
      </c>
      <c r="I832" s="248"/>
      <c r="J832" s="244"/>
      <c r="K832" s="244"/>
      <c r="L832" s="249"/>
      <c r="M832" s="250"/>
      <c r="N832" s="251"/>
      <c r="O832" s="251"/>
      <c r="P832" s="251"/>
      <c r="Q832" s="251"/>
      <c r="R832" s="251"/>
      <c r="S832" s="251"/>
      <c r="T832" s="252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53" t="s">
        <v>163</v>
      </c>
      <c r="AU832" s="253" t="s">
        <v>83</v>
      </c>
      <c r="AV832" s="14" t="s">
        <v>83</v>
      </c>
      <c r="AW832" s="14" t="s">
        <v>30</v>
      </c>
      <c r="AX832" s="14" t="s">
        <v>73</v>
      </c>
      <c r="AY832" s="253" t="s">
        <v>155</v>
      </c>
    </row>
    <row r="833" s="16" customFormat="1">
      <c r="A833" s="16"/>
      <c r="B833" s="279"/>
      <c r="C833" s="280"/>
      <c r="D833" s="234" t="s">
        <v>163</v>
      </c>
      <c r="E833" s="281" t="s">
        <v>1</v>
      </c>
      <c r="F833" s="282" t="s">
        <v>302</v>
      </c>
      <c r="G833" s="280"/>
      <c r="H833" s="283">
        <v>194.05500000000001</v>
      </c>
      <c r="I833" s="284"/>
      <c r="J833" s="280"/>
      <c r="K833" s="280"/>
      <c r="L833" s="285"/>
      <c r="M833" s="286"/>
      <c r="N833" s="287"/>
      <c r="O833" s="287"/>
      <c r="P833" s="287"/>
      <c r="Q833" s="287"/>
      <c r="R833" s="287"/>
      <c r="S833" s="287"/>
      <c r="T833" s="288"/>
      <c r="U833" s="16"/>
      <c r="V833" s="16"/>
      <c r="W833" s="16"/>
      <c r="X833" s="16"/>
      <c r="Y833" s="16"/>
      <c r="Z833" s="16"/>
      <c r="AA833" s="16"/>
      <c r="AB833" s="16"/>
      <c r="AC833" s="16"/>
      <c r="AD833" s="16"/>
      <c r="AE833" s="16"/>
      <c r="AT833" s="289" t="s">
        <v>163</v>
      </c>
      <c r="AU833" s="289" t="s">
        <v>83</v>
      </c>
      <c r="AV833" s="16" t="s">
        <v>169</v>
      </c>
      <c r="AW833" s="16" t="s">
        <v>30</v>
      </c>
      <c r="AX833" s="16" t="s">
        <v>73</v>
      </c>
      <c r="AY833" s="289" t="s">
        <v>155</v>
      </c>
    </row>
    <row r="834" s="13" customFormat="1">
      <c r="A834" s="13"/>
      <c r="B834" s="232"/>
      <c r="C834" s="233"/>
      <c r="D834" s="234" t="s">
        <v>163</v>
      </c>
      <c r="E834" s="235" t="s">
        <v>1</v>
      </c>
      <c r="F834" s="236" t="s">
        <v>784</v>
      </c>
      <c r="G834" s="233"/>
      <c r="H834" s="235" t="s">
        <v>1</v>
      </c>
      <c r="I834" s="237"/>
      <c r="J834" s="233"/>
      <c r="K834" s="233"/>
      <c r="L834" s="238"/>
      <c r="M834" s="239"/>
      <c r="N834" s="240"/>
      <c r="O834" s="240"/>
      <c r="P834" s="240"/>
      <c r="Q834" s="240"/>
      <c r="R834" s="240"/>
      <c r="S834" s="240"/>
      <c r="T834" s="241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42" t="s">
        <v>163</v>
      </c>
      <c r="AU834" s="242" t="s">
        <v>83</v>
      </c>
      <c r="AV834" s="13" t="s">
        <v>81</v>
      </c>
      <c r="AW834" s="13" t="s">
        <v>30</v>
      </c>
      <c r="AX834" s="13" t="s">
        <v>73</v>
      </c>
      <c r="AY834" s="242" t="s">
        <v>155</v>
      </c>
    </row>
    <row r="835" s="14" customFormat="1">
      <c r="A835" s="14"/>
      <c r="B835" s="243"/>
      <c r="C835" s="244"/>
      <c r="D835" s="234" t="s">
        <v>163</v>
      </c>
      <c r="E835" s="245" t="s">
        <v>1</v>
      </c>
      <c r="F835" s="246" t="s">
        <v>785</v>
      </c>
      <c r="G835" s="244"/>
      <c r="H835" s="247">
        <v>3.3999999999999999</v>
      </c>
      <c r="I835" s="248"/>
      <c r="J835" s="244"/>
      <c r="K835" s="244"/>
      <c r="L835" s="249"/>
      <c r="M835" s="250"/>
      <c r="N835" s="251"/>
      <c r="O835" s="251"/>
      <c r="P835" s="251"/>
      <c r="Q835" s="251"/>
      <c r="R835" s="251"/>
      <c r="S835" s="251"/>
      <c r="T835" s="252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53" t="s">
        <v>163</v>
      </c>
      <c r="AU835" s="253" t="s">
        <v>83</v>
      </c>
      <c r="AV835" s="14" t="s">
        <v>83</v>
      </c>
      <c r="AW835" s="14" t="s">
        <v>30</v>
      </c>
      <c r="AX835" s="14" t="s">
        <v>73</v>
      </c>
      <c r="AY835" s="253" t="s">
        <v>155</v>
      </c>
    </row>
    <row r="836" s="16" customFormat="1">
      <c r="A836" s="16"/>
      <c r="B836" s="279"/>
      <c r="C836" s="280"/>
      <c r="D836" s="234" t="s">
        <v>163</v>
      </c>
      <c r="E836" s="281" t="s">
        <v>1</v>
      </c>
      <c r="F836" s="282" t="s">
        <v>302</v>
      </c>
      <c r="G836" s="280"/>
      <c r="H836" s="283">
        <v>3.3999999999999999</v>
      </c>
      <c r="I836" s="284"/>
      <c r="J836" s="280"/>
      <c r="K836" s="280"/>
      <c r="L836" s="285"/>
      <c r="M836" s="286"/>
      <c r="N836" s="287"/>
      <c r="O836" s="287"/>
      <c r="P836" s="287"/>
      <c r="Q836" s="287"/>
      <c r="R836" s="287"/>
      <c r="S836" s="287"/>
      <c r="T836" s="288"/>
      <c r="U836" s="16"/>
      <c r="V836" s="16"/>
      <c r="W836" s="16"/>
      <c r="X836" s="16"/>
      <c r="Y836" s="16"/>
      <c r="Z836" s="16"/>
      <c r="AA836" s="16"/>
      <c r="AB836" s="16"/>
      <c r="AC836" s="16"/>
      <c r="AD836" s="16"/>
      <c r="AE836" s="16"/>
      <c r="AT836" s="289" t="s">
        <v>163</v>
      </c>
      <c r="AU836" s="289" t="s">
        <v>83</v>
      </c>
      <c r="AV836" s="16" t="s">
        <v>169</v>
      </c>
      <c r="AW836" s="16" t="s">
        <v>30</v>
      </c>
      <c r="AX836" s="16" t="s">
        <v>73</v>
      </c>
      <c r="AY836" s="289" t="s">
        <v>155</v>
      </c>
    </row>
    <row r="837" s="15" customFormat="1">
      <c r="A837" s="15"/>
      <c r="B837" s="254"/>
      <c r="C837" s="255"/>
      <c r="D837" s="234" t="s">
        <v>163</v>
      </c>
      <c r="E837" s="256" t="s">
        <v>1</v>
      </c>
      <c r="F837" s="257" t="s">
        <v>166</v>
      </c>
      <c r="G837" s="255"/>
      <c r="H837" s="258">
        <v>197.45500000000001</v>
      </c>
      <c r="I837" s="259"/>
      <c r="J837" s="255"/>
      <c r="K837" s="255"/>
      <c r="L837" s="260"/>
      <c r="M837" s="261"/>
      <c r="N837" s="262"/>
      <c r="O837" s="262"/>
      <c r="P837" s="262"/>
      <c r="Q837" s="262"/>
      <c r="R837" s="262"/>
      <c r="S837" s="262"/>
      <c r="T837" s="263"/>
      <c r="U837" s="15"/>
      <c r="V837" s="15"/>
      <c r="W837" s="15"/>
      <c r="X837" s="15"/>
      <c r="Y837" s="15"/>
      <c r="Z837" s="15"/>
      <c r="AA837" s="15"/>
      <c r="AB837" s="15"/>
      <c r="AC837" s="15"/>
      <c r="AD837" s="15"/>
      <c r="AE837" s="15"/>
      <c r="AT837" s="264" t="s">
        <v>163</v>
      </c>
      <c r="AU837" s="264" t="s">
        <v>83</v>
      </c>
      <c r="AV837" s="15" t="s">
        <v>162</v>
      </c>
      <c r="AW837" s="15" t="s">
        <v>30</v>
      </c>
      <c r="AX837" s="15" t="s">
        <v>81</v>
      </c>
      <c r="AY837" s="264" t="s">
        <v>155</v>
      </c>
    </row>
    <row r="838" s="2" customFormat="1" ht="21.75" customHeight="1">
      <c r="A838" s="39"/>
      <c r="B838" s="40"/>
      <c r="C838" s="265" t="s">
        <v>550</v>
      </c>
      <c r="D838" s="265" t="s">
        <v>234</v>
      </c>
      <c r="E838" s="266" t="s">
        <v>786</v>
      </c>
      <c r="F838" s="267" t="s">
        <v>787</v>
      </c>
      <c r="G838" s="268" t="s">
        <v>160</v>
      </c>
      <c r="H838" s="269">
        <v>217.19</v>
      </c>
      <c r="I838" s="270"/>
      <c r="J838" s="271">
        <f>ROUND(I838*H838,2)</f>
        <v>0</v>
      </c>
      <c r="K838" s="267" t="s">
        <v>161</v>
      </c>
      <c r="L838" s="272"/>
      <c r="M838" s="273" t="s">
        <v>1</v>
      </c>
      <c r="N838" s="274" t="s">
        <v>38</v>
      </c>
      <c r="O838" s="92"/>
      <c r="P838" s="228">
        <f>O838*H838</f>
        <v>0</v>
      </c>
      <c r="Q838" s="228">
        <v>0.0022000000000000001</v>
      </c>
      <c r="R838" s="228">
        <f>Q838*H838</f>
        <v>0.47781800000000002</v>
      </c>
      <c r="S838" s="228">
        <v>0</v>
      </c>
      <c r="T838" s="229">
        <f>S838*H838</f>
        <v>0</v>
      </c>
      <c r="U838" s="39"/>
      <c r="V838" s="39"/>
      <c r="W838" s="39"/>
      <c r="X838" s="39"/>
      <c r="Y838" s="39"/>
      <c r="Z838" s="39"/>
      <c r="AA838" s="39"/>
      <c r="AB838" s="39"/>
      <c r="AC838" s="39"/>
      <c r="AD838" s="39"/>
      <c r="AE838" s="39"/>
      <c r="AR838" s="230" t="s">
        <v>246</v>
      </c>
      <c r="AT838" s="230" t="s">
        <v>234</v>
      </c>
      <c r="AU838" s="230" t="s">
        <v>83</v>
      </c>
      <c r="AY838" s="18" t="s">
        <v>155</v>
      </c>
      <c r="BE838" s="231">
        <f>IF(N838="základní",J838,0)</f>
        <v>0</v>
      </c>
      <c r="BF838" s="231">
        <f>IF(N838="snížená",J838,0)</f>
        <v>0</v>
      </c>
      <c r="BG838" s="231">
        <f>IF(N838="zákl. přenesená",J838,0)</f>
        <v>0</v>
      </c>
      <c r="BH838" s="231">
        <f>IF(N838="sníž. přenesená",J838,0)</f>
        <v>0</v>
      </c>
      <c r="BI838" s="231">
        <f>IF(N838="nulová",J838,0)</f>
        <v>0</v>
      </c>
      <c r="BJ838" s="18" t="s">
        <v>81</v>
      </c>
      <c r="BK838" s="231">
        <f>ROUND(I838*H838,2)</f>
        <v>0</v>
      </c>
      <c r="BL838" s="18" t="s">
        <v>200</v>
      </c>
      <c r="BM838" s="230" t="s">
        <v>788</v>
      </c>
    </row>
    <row r="839" s="2" customFormat="1" ht="33" customHeight="1">
      <c r="A839" s="39"/>
      <c r="B839" s="40"/>
      <c r="C839" s="219" t="s">
        <v>789</v>
      </c>
      <c r="D839" s="219" t="s">
        <v>157</v>
      </c>
      <c r="E839" s="220" t="s">
        <v>790</v>
      </c>
      <c r="F839" s="221" t="s">
        <v>791</v>
      </c>
      <c r="G839" s="222" t="s">
        <v>160</v>
      </c>
      <c r="H839" s="223">
        <v>197.45500000000001</v>
      </c>
      <c r="I839" s="224"/>
      <c r="J839" s="225">
        <f>ROUND(I839*H839,2)</f>
        <v>0</v>
      </c>
      <c r="K839" s="221" t="s">
        <v>161</v>
      </c>
      <c r="L839" s="45"/>
      <c r="M839" s="226" t="s">
        <v>1</v>
      </c>
      <c r="N839" s="227" t="s">
        <v>38</v>
      </c>
      <c r="O839" s="92"/>
      <c r="P839" s="228">
        <f>O839*H839</f>
        <v>0</v>
      </c>
      <c r="Q839" s="228">
        <v>9.0000000000000006E-05</v>
      </c>
      <c r="R839" s="228">
        <f>Q839*H839</f>
        <v>0.017770950000000001</v>
      </c>
      <c r="S839" s="228">
        <v>0</v>
      </c>
      <c r="T839" s="229">
        <f>S839*H839</f>
        <v>0</v>
      </c>
      <c r="U839" s="39"/>
      <c r="V839" s="39"/>
      <c r="W839" s="39"/>
      <c r="X839" s="39"/>
      <c r="Y839" s="39"/>
      <c r="Z839" s="39"/>
      <c r="AA839" s="39"/>
      <c r="AB839" s="39"/>
      <c r="AC839" s="39"/>
      <c r="AD839" s="39"/>
      <c r="AE839" s="39"/>
      <c r="AR839" s="230" t="s">
        <v>200</v>
      </c>
      <c r="AT839" s="230" t="s">
        <v>157</v>
      </c>
      <c r="AU839" s="230" t="s">
        <v>83</v>
      </c>
      <c r="AY839" s="18" t="s">
        <v>155</v>
      </c>
      <c r="BE839" s="231">
        <f>IF(N839="základní",J839,0)</f>
        <v>0</v>
      </c>
      <c r="BF839" s="231">
        <f>IF(N839="snížená",J839,0)</f>
        <v>0</v>
      </c>
      <c r="BG839" s="231">
        <f>IF(N839="zákl. přenesená",J839,0)</f>
        <v>0</v>
      </c>
      <c r="BH839" s="231">
        <f>IF(N839="sníž. přenesená",J839,0)</f>
        <v>0</v>
      </c>
      <c r="BI839" s="231">
        <f>IF(N839="nulová",J839,0)</f>
        <v>0</v>
      </c>
      <c r="BJ839" s="18" t="s">
        <v>81</v>
      </c>
      <c r="BK839" s="231">
        <f>ROUND(I839*H839,2)</f>
        <v>0</v>
      </c>
      <c r="BL839" s="18" t="s">
        <v>200</v>
      </c>
      <c r="BM839" s="230" t="s">
        <v>792</v>
      </c>
    </row>
    <row r="840" s="14" customFormat="1">
      <c r="A840" s="14"/>
      <c r="B840" s="243"/>
      <c r="C840" s="244"/>
      <c r="D840" s="234" t="s">
        <v>163</v>
      </c>
      <c r="E840" s="245" t="s">
        <v>1</v>
      </c>
      <c r="F840" s="246" t="s">
        <v>793</v>
      </c>
      <c r="G840" s="244"/>
      <c r="H840" s="247">
        <v>197.45500000000001</v>
      </c>
      <c r="I840" s="248"/>
      <c r="J840" s="244"/>
      <c r="K840" s="244"/>
      <c r="L840" s="249"/>
      <c r="M840" s="250"/>
      <c r="N840" s="251"/>
      <c r="O840" s="251"/>
      <c r="P840" s="251"/>
      <c r="Q840" s="251"/>
      <c r="R840" s="251"/>
      <c r="S840" s="251"/>
      <c r="T840" s="252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53" t="s">
        <v>163</v>
      </c>
      <c r="AU840" s="253" t="s">
        <v>83</v>
      </c>
      <c r="AV840" s="14" t="s">
        <v>83</v>
      </c>
      <c r="AW840" s="14" t="s">
        <v>30</v>
      </c>
      <c r="AX840" s="14" t="s">
        <v>73</v>
      </c>
      <c r="AY840" s="253" t="s">
        <v>155</v>
      </c>
    </row>
    <row r="841" s="15" customFormat="1">
      <c r="A841" s="15"/>
      <c r="B841" s="254"/>
      <c r="C841" s="255"/>
      <c r="D841" s="234" t="s">
        <v>163</v>
      </c>
      <c r="E841" s="256" t="s">
        <v>1</v>
      </c>
      <c r="F841" s="257" t="s">
        <v>166</v>
      </c>
      <c r="G841" s="255"/>
      <c r="H841" s="258">
        <v>197.45500000000001</v>
      </c>
      <c r="I841" s="259"/>
      <c r="J841" s="255"/>
      <c r="K841" s="255"/>
      <c r="L841" s="260"/>
      <c r="M841" s="261"/>
      <c r="N841" s="262"/>
      <c r="O841" s="262"/>
      <c r="P841" s="262"/>
      <c r="Q841" s="262"/>
      <c r="R841" s="262"/>
      <c r="S841" s="262"/>
      <c r="T841" s="263"/>
      <c r="U841" s="15"/>
      <c r="V841" s="15"/>
      <c r="W841" s="15"/>
      <c r="X841" s="15"/>
      <c r="Y841" s="15"/>
      <c r="Z841" s="15"/>
      <c r="AA841" s="15"/>
      <c r="AB841" s="15"/>
      <c r="AC841" s="15"/>
      <c r="AD841" s="15"/>
      <c r="AE841" s="15"/>
      <c r="AT841" s="264" t="s">
        <v>163</v>
      </c>
      <c r="AU841" s="264" t="s">
        <v>83</v>
      </c>
      <c r="AV841" s="15" t="s">
        <v>162</v>
      </c>
      <c r="AW841" s="15" t="s">
        <v>30</v>
      </c>
      <c r="AX841" s="15" t="s">
        <v>81</v>
      </c>
      <c r="AY841" s="264" t="s">
        <v>155</v>
      </c>
    </row>
    <row r="842" s="2" customFormat="1" ht="24.15" customHeight="1">
      <c r="A842" s="39"/>
      <c r="B842" s="40"/>
      <c r="C842" s="219" t="s">
        <v>554</v>
      </c>
      <c r="D842" s="219" t="s">
        <v>157</v>
      </c>
      <c r="E842" s="220" t="s">
        <v>794</v>
      </c>
      <c r="F842" s="221" t="s">
        <v>795</v>
      </c>
      <c r="G842" s="222" t="s">
        <v>354</v>
      </c>
      <c r="H842" s="223">
        <v>182.71000000000001</v>
      </c>
      <c r="I842" s="224"/>
      <c r="J842" s="225">
        <f>ROUND(I842*H842,2)</f>
        <v>0</v>
      </c>
      <c r="K842" s="221" t="s">
        <v>161</v>
      </c>
      <c r="L842" s="45"/>
      <c r="M842" s="226" t="s">
        <v>1</v>
      </c>
      <c r="N842" s="227" t="s">
        <v>38</v>
      </c>
      <c r="O842" s="92"/>
      <c r="P842" s="228">
        <f>O842*H842</f>
        <v>0</v>
      </c>
      <c r="Q842" s="228">
        <v>0.00020000000000000001</v>
      </c>
      <c r="R842" s="228">
        <f>Q842*H842</f>
        <v>0.036542000000000005</v>
      </c>
      <c r="S842" s="228">
        <v>0</v>
      </c>
      <c r="T842" s="229">
        <f>S842*H842</f>
        <v>0</v>
      </c>
      <c r="U842" s="39"/>
      <c r="V842" s="39"/>
      <c r="W842" s="39"/>
      <c r="X842" s="39"/>
      <c r="Y842" s="39"/>
      <c r="Z842" s="39"/>
      <c r="AA842" s="39"/>
      <c r="AB842" s="39"/>
      <c r="AC842" s="39"/>
      <c r="AD842" s="39"/>
      <c r="AE842" s="39"/>
      <c r="AR842" s="230" t="s">
        <v>200</v>
      </c>
      <c r="AT842" s="230" t="s">
        <v>157</v>
      </c>
      <c r="AU842" s="230" t="s">
        <v>83</v>
      </c>
      <c r="AY842" s="18" t="s">
        <v>155</v>
      </c>
      <c r="BE842" s="231">
        <f>IF(N842="základní",J842,0)</f>
        <v>0</v>
      </c>
      <c r="BF842" s="231">
        <f>IF(N842="snížená",J842,0)</f>
        <v>0</v>
      </c>
      <c r="BG842" s="231">
        <f>IF(N842="zákl. přenesená",J842,0)</f>
        <v>0</v>
      </c>
      <c r="BH842" s="231">
        <f>IF(N842="sníž. přenesená",J842,0)</f>
        <v>0</v>
      </c>
      <c r="BI842" s="231">
        <f>IF(N842="nulová",J842,0)</f>
        <v>0</v>
      </c>
      <c r="BJ842" s="18" t="s">
        <v>81</v>
      </c>
      <c r="BK842" s="231">
        <f>ROUND(I842*H842,2)</f>
        <v>0</v>
      </c>
      <c r="BL842" s="18" t="s">
        <v>200</v>
      </c>
      <c r="BM842" s="230" t="s">
        <v>796</v>
      </c>
    </row>
    <row r="843" s="14" customFormat="1">
      <c r="A843" s="14"/>
      <c r="B843" s="243"/>
      <c r="C843" s="244"/>
      <c r="D843" s="234" t="s">
        <v>163</v>
      </c>
      <c r="E843" s="245" t="s">
        <v>1</v>
      </c>
      <c r="F843" s="246" t="s">
        <v>797</v>
      </c>
      <c r="G843" s="244"/>
      <c r="H843" s="247">
        <v>5.7000000000000002</v>
      </c>
      <c r="I843" s="248"/>
      <c r="J843" s="244"/>
      <c r="K843" s="244"/>
      <c r="L843" s="249"/>
      <c r="M843" s="250"/>
      <c r="N843" s="251"/>
      <c r="O843" s="251"/>
      <c r="P843" s="251"/>
      <c r="Q843" s="251"/>
      <c r="R843" s="251"/>
      <c r="S843" s="251"/>
      <c r="T843" s="252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53" t="s">
        <v>163</v>
      </c>
      <c r="AU843" s="253" t="s">
        <v>83</v>
      </c>
      <c r="AV843" s="14" t="s">
        <v>83</v>
      </c>
      <c r="AW843" s="14" t="s">
        <v>30</v>
      </c>
      <c r="AX843" s="14" t="s">
        <v>73</v>
      </c>
      <c r="AY843" s="253" t="s">
        <v>155</v>
      </c>
    </row>
    <row r="844" s="14" customFormat="1">
      <c r="A844" s="14"/>
      <c r="B844" s="243"/>
      <c r="C844" s="244"/>
      <c r="D844" s="234" t="s">
        <v>163</v>
      </c>
      <c r="E844" s="245" t="s">
        <v>1</v>
      </c>
      <c r="F844" s="246" t="s">
        <v>798</v>
      </c>
      <c r="G844" s="244"/>
      <c r="H844" s="247">
        <v>10.050000000000001</v>
      </c>
      <c r="I844" s="248"/>
      <c r="J844" s="244"/>
      <c r="K844" s="244"/>
      <c r="L844" s="249"/>
      <c r="M844" s="250"/>
      <c r="N844" s="251"/>
      <c r="O844" s="251"/>
      <c r="P844" s="251"/>
      <c r="Q844" s="251"/>
      <c r="R844" s="251"/>
      <c r="S844" s="251"/>
      <c r="T844" s="252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253" t="s">
        <v>163</v>
      </c>
      <c r="AU844" s="253" t="s">
        <v>83</v>
      </c>
      <c r="AV844" s="14" t="s">
        <v>83</v>
      </c>
      <c r="AW844" s="14" t="s">
        <v>30</v>
      </c>
      <c r="AX844" s="14" t="s">
        <v>73</v>
      </c>
      <c r="AY844" s="253" t="s">
        <v>155</v>
      </c>
    </row>
    <row r="845" s="14" customFormat="1">
      <c r="A845" s="14"/>
      <c r="B845" s="243"/>
      <c r="C845" s="244"/>
      <c r="D845" s="234" t="s">
        <v>163</v>
      </c>
      <c r="E845" s="245" t="s">
        <v>1</v>
      </c>
      <c r="F845" s="246" t="s">
        <v>799</v>
      </c>
      <c r="G845" s="244"/>
      <c r="H845" s="247">
        <v>17.399999999999999</v>
      </c>
      <c r="I845" s="248"/>
      <c r="J845" s="244"/>
      <c r="K845" s="244"/>
      <c r="L845" s="249"/>
      <c r="M845" s="250"/>
      <c r="N845" s="251"/>
      <c r="O845" s="251"/>
      <c r="P845" s="251"/>
      <c r="Q845" s="251"/>
      <c r="R845" s="251"/>
      <c r="S845" s="251"/>
      <c r="T845" s="252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53" t="s">
        <v>163</v>
      </c>
      <c r="AU845" s="253" t="s">
        <v>83</v>
      </c>
      <c r="AV845" s="14" t="s">
        <v>83</v>
      </c>
      <c r="AW845" s="14" t="s">
        <v>30</v>
      </c>
      <c r="AX845" s="14" t="s">
        <v>73</v>
      </c>
      <c r="AY845" s="253" t="s">
        <v>155</v>
      </c>
    </row>
    <row r="846" s="14" customFormat="1">
      <c r="A846" s="14"/>
      <c r="B846" s="243"/>
      <c r="C846" s="244"/>
      <c r="D846" s="234" t="s">
        <v>163</v>
      </c>
      <c r="E846" s="245" t="s">
        <v>1</v>
      </c>
      <c r="F846" s="246" t="s">
        <v>800</v>
      </c>
      <c r="G846" s="244"/>
      <c r="H846" s="247">
        <v>45.399999999999999</v>
      </c>
      <c r="I846" s="248"/>
      <c r="J846" s="244"/>
      <c r="K846" s="244"/>
      <c r="L846" s="249"/>
      <c r="M846" s="250"/>
      <c r="N846" s="251"/>
      <c r="O846" s="251"/>
      <c r="P846" s="251"/>
      <c r="Q846" s="251"/>
      <c r="R846" s="251"/>
      <c r="S846" s="251"/>
      <c r="T846" s="252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53" t="s">
        <v>163</v>
      </c>
      <c r="AU846" s="253" t="s">
        <v>83</v>
      </c>
      <c r="AV846" s="14" t="s">
        <v>83</v>
      </c>
      <c r="AW846" s="14" t="s">
        <v>30</v>
      </c>
      <c r="AX846" s="14" t="s">
        <v>73</v>
      </c>
      <c r="AY846" s="253" t="s">
        <v>155</v>
      </c>
    </row>
    <row r="847" s="14" customFormat="1">
      <c r="A847" s="14"/>
      <c r="B847" s="243"/>
      <c r="C847" s="244"/>
      <c r="D847" s="234" t="s">
        <v>163</v>
      </c>
      <c r="E847" s="245" t="s">
        <v>1</v>
      </c>
      <c r="F847" s="246" t="s">
        <v>801</v>
      </c>
      <c r="G847" s="244"/>
      <c r="H847" s="247">
        <v>14.210000000000001</v>
      </c>
      <c r="I847" s="248"/>
      <c r="J847" s="244"/>
      <c r="K847" s="244"/>
      <c r="L847" s="249"/>
      <c r="M847" s="250"/>
      <c r="N847" s="251"/>
      <c r="O847" s="251"/>
      <c r="P847" s="251"/>
      <c r="Q847" s="251"/>
      <c r="R847" s="251"/>
      <c r="S847" s="251"/>
      <c r="T847" s="252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53" t="s">
        <v>163</v>
      </c>
      <c r="AU847" s="253" t="s">
        <v>83</v>
      </c>
      <c r="AV847" s="14" t="s">
        <v>83</v>
      </c>
      <c r="AW847" s="14" t="s">
        <v>30</v>
      </c>
      <c r="AX847" s="14" t="s">
        <v>73</v>
      </c>
      <c r="AY847" s="253" t="s">
        <v>155</v>
      </c>
    </row>
    <row r="848" s="14" customFormat="1">
      <c r="A848" s="14"/>
      <c r="B848" s="243"/>
      <c r="C848" s="244"/>
      <c r="D848" s="234" t="s">
        <v>163</v>
      </c>
      <c r="E848" s="245" t="s">
        <v>1</v>
      </c>
      <c r="F848" s="246" t="s">
        <v>802</v>
      </c>
      <c r="G848" s="244"/>
      <c r="H848" s="247">
        <v>17.600000000000001</v>
      </c>
      <c r="I848" s="248"/>
      <c r="J848" s="244"/>
      <c r="K848" s="244"/>
      <c r="L848" s="249"/>
      <c r="M848" s="250"/>
      <c r="N848" s="251"/>
      <c r="O848" s="251"/>
      <c r="P848" s="251"/>
      <c r="Q848" s="251"/>
      <c r="R848" s="251"/>
      <c r="S848" s="251"/>
      <c r="T848" s="252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253" t="s">
        <v>163</v>
      </c>
      <c r="AU848" s="253" t="s">
        <v>83</v>
      </c>
      <c r="AV848" s="14" t="s">
        <v>83</v>
      </c>
      <c r="AW848" s="14" t="s">
        <v>30</v>
      </c>
      <c r="AX848" s="14" t="s">
        <v>73</v>
      </c>
      <c r="AY848" s="253" t="s">
        <v>155</v>
      </c>
    </row>
    <row r="849" s="14" customFormat="1">
      <c r="A849" s="14"/>
      <c r="B849" s="243"/>
      <c r="C849" s="244"/>
      <c r="D849" s="234" t="s">
        <v>163</v>
      </c>
      <c r="E849" s="245" t="s">
        <v>1</v>
      </c>
      <c r="F849" s="246" t="s">
        <v>803</v>
      </c>
      <c r="G849" s="244"/>
      <c r="H849" s="247">
        <v>12.65</v>
      </c>
      <c r="I849" s="248"/>
      <c r="J849" s="244"/>
      <c r="K849" s="244"/>
      <c r="L849" s="249"/>
      <c r="M849" s="250"/>
      <c r="N849" s="251"/>
      <c r="O849" s="251"/>
      <c r="P849" s="251"/>
      <c r="Q849" s="251"/>
      <c r="R849" s="251"/>
      <c r="S849" s="251"/>
      <c r="T849" s="252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53" t="s">
        <v>163</v>
      </c>
      <c r="AU849" s="253" t="s">
        <v>83</v>
      </c>
      <c r="AV849" s="14" t="s">
        <v>83</v>
      </c>
      <c r="AW849" s="14" t="s">
        <v>30</v>
      </c>
      <c r="AX849" s="14" t="s">
        <v>73</v>
      </c>
      <c r="AY849" s="253" t="s">
        <v>155</v>
      </c>
    </row>
    <row r="850" s="14" customFormat="1">
      <c r="A850" s="14"/>
      <c r="B850" s="243"/>
      <c r="C850" s="244"/>
      <c r="D850" s="234" t="s">
        <v>163</v>
      </c>
      <c r="E850" s="245" t="s">
        <v>1</v>
      </c>
      <c r="F850" s="246" t="s">
        <v>804</v>
      </c>
      <c r="G850" s="244"/>
      <c r="H850" s="247">
        <v>6.7000000000000002</v>
      </c>
      <c r="I850" s="248"/>
      <c r="J850" s="244"/>
      <c r="K850" s="244"/>
      <c r="L850" s="249"/>
      <c r="M850" s="250"/>
      <c r="N850" s="251"/>
      <c r="O850" s="251"/>
      <c r="P850" s="251"/>
      <c r="Q850" s="251"/>
      <c r="R850" s="251"/>
      <c r="S850" s="251"/>
      <c r="T850" s="252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53" t="s">
        <v>163</v>
      </c>
      <c r="AU850" s="253" t="s">
        <v>83</v>
      </c>
      <c r="AV850" s="14" t="s">
        <v>83</v>
      </c>
      <c r="AW850" s="14" t="s">
        <v>30</v>
      </c>
      <c r="AX850" s="14" t="s">
        <v>73</v>
      </c>
      <c r="AY850" s="253" t="s">
        <v>155</v>
      </c>
    </row>
    <row r="851" s="14" customFormat="1">
      <c r="A851" s="14"/>
      <c r="B851" s="243"/>
      <c r="C851" s="244"/>
      <c r="D851" s="234" t="s">
        <v>163</v>
      </c>
      <c r="E851" s="245" t="s">
        <v>1</v>
      </c>
      <c r="F851" s="246" t="s">
        <v>805</v>
      </c>
      <c r="G851" s="244"/>
      <c r="H851" s="247">
        <v>45.600000000000001</v>
      </c>
      <c r="I851" s="248"/>
      <c r="J851" s="244"/>
      <c r="K851" s="244"/>
      <c r="L851" s="249"/>
      <c r="M851" s="250"/>
      <c r="N851" s="251"/>
      <c r="O851" s="251"/>
      <c r="P851" s="251"/>
      <c r="Q851" s="251"/>
      <c r="R851" s="251"/>
      <c r="S851" s="251"/>
      <c r="T851" s="252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53" t="s">
        <v>163</v>
      </c>
      <c r="AU851" s="253" t="s">
        <v>83</v>
      </c>
      <c r="AV851" s="14" t="s">
        <v>83</v>
      </c>
      <c r="AW851" s="14" t="s">
        <v>30</v>
      </c>
      <c r="AX851" s="14" t="s">
        <v>73</v>
      </c>
      <c r="AY851" s="253" t="s">
        <v>155</v>
      </c>
    </row>
    <row r="852" s="14" customFormat="1">
      <c r="A852" s="14"/>
      <c r="B852" s="243"/>
      <c r="C852" s="244"/>
      <c r="D852" s="234" t="s">
        <v>163</v>
      </c>
      <c r="E852" s="245" t="s">
        <v>1</v>
      </c>
      <c r="F852" s="246" t="s">
        <v>806</v>
      </c>
      <c r="G852" s="244"/>
      <c r="H852" s="247">
        <v>7.4000000000000004</v>
      </c>
      <c r="I852" s="248"/>
      <c r="J852" s="244"/>
      <c r="K852" s="244"/>
      <c r="L852" s="249"/>
      <c r="M852" s="250"/>
      <c r="N852" s="251"/>
      <c r="O852" s="251"/>
      <c r="P852" s="251"/>
      <c r="Q852" s="251"/>
      <c r="R852" s="251"/>
      <c r="S852" s="251"/>
      <c r="T852" s="252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53" t="s">
        <v>163</v>
      </c>
      <c r="AU852" s="253" t="s">
        <v>83</v>
      </c>
      <c r="AV852" s="14" t="s">
        <v>83</v>
      </c>
      <c r="AW852" s="14" t="s">
        <v>30</v>
      </c>
      <c r="AX852" s="14" t="s">
        <v>73</v>
      </c>
      <c r="AY852" s="253" t="s">
        <v>155</v>
      </c>
    </row>
    <row r="853" s="15" customFormat="1">
      <c r="A853" s="15"/>
      <c r="B853" s="254"/>
      <c r="C853" s="255"/>
      <c r="D853" s="234" t="s">
        <v>163</v>
      </c>
      <c r="E853" s="256" t="s">
        <v>1</v>
      </c>
      <c r="F853" s="257" t="s">
        <v>166</v>
      </c>
      <c r="G853" s="255"/>
      <c r="H853" s="258">
        <v>182.71000000000001</v>
      </c>
      <c r="I853" s="259"/>
      <c r="J853" s="255"/>
      <c r="K853" s="255"/>
      <c r="L853" s="260"/>
      <c r="M853" s="261"/>
      <c r="N853" s="262"/>
      <c r="O853" s="262"/>
      <c r="P853" s="262"/>
      <c r="Q853" s="262"/>
      <c r="R853" s="262"/>
      <c r="S853" s="262"/>
      <c r="T853" s="263"/>
      <c r="U853" s="15"/>
      <c r="V853" s="15"/>
      <c r="W853" s="15"/>
      <c r="X853" s="15"/>
      <c r="Y853" s="15"/>
      <c r="Z853" s="15"/>
      <c r="AA853" s="15"/>
      <c r="AB853" s="15"/>
      <c r="AC853" s="15"/>
      <c r="AD853" s="15"/>
      <c r="AE853" s="15"/>
      <c r="AT853" s="264" t="s">
        <v>163</v>
      </c>
      <c r="AU853" s="264" t="s">
        <v>83</v>
      </c>
      <c r="AV853" s="15" t="s">
        <v>162</v>
      </c>
      <c r="AW853" s="15" t="s">
        <v>30</v>
      </c>
      <c r="AX853" s="15" t="s">
        <v>81</v>
      </c>
      <c r="AY853" s="264" t="s">
        <v>155</v>
      </c>
    </row>
    <row r="854" s="2" customFormat="1" ht="24.15" customHeight="1">
      <c r="A854" s="39"/>
      <c r="B854" s="40"/>
      <c r="C854" s="219" t="s">
        <v>807</v>
      </c>
      <c r="D854" s="219" t="s">
        <v>157</v>
      </c>
      <c r="E854" s="220" t="s">
        <v>808</v>
      </c>
      <c r="F854" s="221" t="s">
        <v>809</v>
      </c>
      <c r="G854" s="222" t="s">
        <v>658</v>
      </c>
      <c r="H854" s="223">
        <v>5.0449999999999999</v>
      </c>
      <c r="I854" s="224"/>
      <c r="J854" s="225">
        <f>ROUND(I854*H854,2)</f>
        <v>0</v>
      </c>
      <c r="K854" s="221" t="s">
        <v>161</v>
      </c>
      <c r="L854" s="45"/>
      <c r="M854" s="226" t="s">
        <v>1</v>
      </c>
      <c r="N854" s="227" t="s">
        <v>38</v>
      </c>
      <c r="O854" s="92"/>
      <c r="P854" s="228">
        <f>O854*H854</f>
        <v>0</v>
      </c>
      <c r="Q854" s="228">
        <v>0</v>
      </c>
      <c r="R854" s="228">
        <f>Q854*H854</f>
        <v>0</v>
      </c>
      <c r="S854" s="228">
        <v>0</v>
      </c>
      <c r="T854" s="229">
        <f>S854*H854</f>
        <v>0</v>
      </c>
      <c r="U854" s="39"/>
      <c r="V854" s="39"/>
      <c r="W854" s="39"/>
      <c r="X854" s="39"/>
      <c r="Y854" s="39"/>
      <c r="Z854" s="39"/>
      <c r="AA854" s="39"/>
      <c r="AB854" s="39"/>
      <c r="AC854" s="39"/>
      <c r="AD854" s="39"/>
      <c r="AE854" s="39"/>
      <c r="AR854" s="230" t="s">
        <v>200</v>
      </c>
      <c r="AT854" s="230" t="s">
        <v>157</v>
      </c>
      <c r="AU854" s="230" t="s">
        <v>83</v>
      </c>
      <c r="AY854" s="18" t="s">
        <v>155</v>
      </c>
      <c r="BE854" s="231">
        <f>IF(N854="základní",J854,0)</f>
        <v>0</v>
      </c>
      <c r="BF854" s="231">
        <f>IF(N854="snížená",J854,0)</f>
        <v>0</v>
      </c>
      <c r="BG854" s="231">
        <f>IF(N854="zákl. přenesená",J854,0)</f>
        <v>0</v>
      </c>
      <c r="BH854" s="231">
        <f>IF(N854="sníž. přenesená",J854,0)</f>
        <v>0</v>
      </c>
      <c r="BI854" s="231">
        <f>IF(N854="nulová",J854,0)</f>
        <v>0</v>
      </c>
      <c r="BJ854" s="18" t="s">
        <v>81</v>
      </c>
      <c r="BK854" s="231">
        <f>ROUND(I854*H854,2)</f>
        <v>0</v>
      </c>
      <c r="BL854" s="18" t="s">
        <v>200</v>
      </c>
      <c r="BM854" s="230" t="s">
        <v>810</v>
      </c>
    </row>
    <row r="855" s="12" customFormat="1" ht="22.8" customHeight="1">
      <c r="A855" s="12"/>
      <c r="B855" s="203"/>
      <c r="C855" s="204"/>
      <c r="D855" s="205" t="s">
        <v>72</v>
      </c>
      <c r="E855" s="217" t="s">
        <v>811</v>
      </c>
      <c r="F855" s="217" t="s">
        <v>812</v>
      </c>
      <c r="G855" s="204"/>
      <c r="H855" s="204"/>
      <c r="I855" s="207"/>
      <c r="J855" s="218">
        <f>BK855</f>
        <v>0</v>
      </c>
      <c r="K855" s="204"/>
      <c r="L855" s="209"/>
      <c r="M855" s="210"/>
      <c r="N855" s="211"/>
      <c r="O855" s="211"/>
      <c r="P855" s="212">
        <f>SUM(P856:P908)</f>
        <v>0</v>
      </c>
      <c r="Q855" s="211"/>
      <c r="R855" s="212">
        <f>SUM(R856:R908)</f>
        <v>1.6506497499999999</v>
      </c>
      <c r="S855" s="211"/>
      <c r="T855" s="213">
        <f>SUM(T856:T908)</f>
        <v>0.69245299999999999</v>
      </c>
      <c r="U855" s="12"/>
      <c r="V855" s="12"/>
      <c r="W855" s="12"/>
      <c r="X855" s="12"/>
      <c r="Y855" s="12"/>
      <c r="Z855" s="12"/>
      <c r="AA855" s="12"/>
      <c r="AB855" s="12"/>
      <c r="AC855" s="12"/>
      <c r="AD855" s="12"/>
      <c r="AE855" s="12"/>
      <c r="AR855" s="214" t="s">
        <v>83</v>
      </c>
      <c r="AT855" s="215" t="s">
        <v>72</v>
      </c>
      <c r="AU855" s="215" t="s">
        <v>81</v>
      </c>
      <c r="AY855" s="214" t="s">
        <v>155</v>
      </c>
      <c r="BK855" s="216">
        <f>SUM(BK856:BK908)</f>
        <v>0</v>
      </c>
    </row>
    <row r="856" s="2" customFormat="1" ht="16.5" customHeight="1">
      <c r="A856" s="39"/>
      <c r="B856" s="40"/>
      <c r="C856" s="219" t="s">
        <v>559</v>
      </c>
      <c r="D856" s="219" t="s">
        <v>157</v>
      </c>
      <c r="E856" s="220" t="s">
        <v>813</v>
      </c>
      <c r="F856" s="221" t="s">
        <v>814</v>
      </c>
      <c r="G856" s="222" t="s">
        <v>354</v>
      </c>
      <c r="H856" s="223">
        <v>225.90000000000001</v>
      </c>
      <c r="I856" s="224"/>
      <c r="J856" s="225">
        <f>ROUND(I856*H856,2)</f>
        <v>0</v>
      </c>
      <c r="K856" s="221" t="s">
        <v>161</v>
      </c>
      <c r="L856" s="45"/>
      <c r="M856" s="226" t="s">
        <v>1</v>
      </c>
      <c r="N856" s="227" t="s">
        <v>38</v>
      </c>
      <c r="O856" s="92"/>
      <c r="P856" s="228">
        <f>O856*H856</f>
        <v>0</v>
      </c>
      <c r="Q856" s="228">
        <v>0</v>
      </c>
      <c r="R856" s="228">
        <f>Q856*H856</f>
        <v>0</v>
      </c>
      <c r="S856" s="228">
        <v>0.00167</v>
      </c>
      <c r="T856" s="229">
        <f>S856*H856</f>
        <v>0.377253</v>
      </c>
      <c r="U856" s="39"/>
      <c r="V856" s="39"/>
      <c r="W856" s="39"/>
      <c r="X856" s="39"/>
      <c r="Y856" s="39"/>
      <c r="Z856" s="39"/>
      <c r="AA856" s="39"/>
      <c r="AB856" s="39"/>
      <c r="AC856" s="39"/>
      <c r="AD856" s="39"/>
      <c r="AE856" s="39"/>
      <c r="AR856" s="230" t="s">
        <v>200</v>
      </c>
      <c r="AT856" s="230" t="s">
        <v>157</v>
      </c>
      <c r="AU856" s="230" t="s">
        <v>83</v>
      </c>
      <c r="AY856" s="18" t="s">
        <v>155</v>
      </c>
      <c r="BE856" s="231">
        <f>IF(N856="základní",J856,0)</f>
        <v>0</v>
      </c>
      <c r="BF856" s="231">
        <f>IF(N856="snížená",J856,0)</f>
        <v>0</v>
      </c>
      <c r="BG856" s="231">
        <f>IF(N856="zákl. přenesená",J856,0)</f>
        <v>0</v>
      </c>
      <c r="BH856" s="231">
        <f>IF(N856="sníž. přenesená",J856,0)</f>
        <v>0</v>
      </c>
      <c r="BI856" s="231">
        <f>IF(N856="nulová",J856,0)</f>
        <v>0</v>
      </c>
      <c r="BJ856" s="18" t="s">
        <v>81</v>
      </c>
      <c r="BK856" s="231">
        <f>ROUND(I856*H856,2)</f>
        <v>0</v>
      </c>
      <c r="BL856" s="18" t="s">
        <v>200</v>
      </c>
      <c r="BM856" s="230" t="s">
        <v>815</v>
      </c>
    </row>
    <row r="857" s="13" customFormat="1">
      <c r="A857" s="13"/>
      <c r="B857" s="232"/>
      <c r="C857" s="233"/>
      <c r="D857" s="234" t="s">
        <v>163</v>
      </c>
      <c r="E857" s="235" t="s">
        <v>1</v>
      </c>
      <c r="F857" s="236" t="s">
        <v>284</v>
      </c>
      <c r="G857" s="233"/>
      <c r="H857" s="235" t="s">
        <v>1</v>
      </c>
      <c r="I857" s="237"/>
      <c r="J857" s="233"/>
      <c r="K857" s="233"/>
      <c r="L857" s="238"/>
      <c r="M857" s="239"/>
      <c r="N857" s="240"/>
      <c r="O857" s="240"/>
      <c r="P857" s="240"/>
      <c r="Q857" s="240"/>
      <c r="R857" s="240"/>
      <c r="S857" s="240"/>
      <c r="T857" s="241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42" t="s">
        <v>163</v>
      </c>
      <c r="AU857" s="242" t="s">
        <v>83</v>
      </c>
      <c r="AV857" s="13" t="s">
        <v>81</v>
      </c>
      <c r="AW857" s="13" t="s">
        <v>30</v>
      </c>
      <c r="AX857" s="13" t="s">
        <v>73</v>
      </c>
      <c r="AY857" s="242" t="s">
        <v>155</v>
      </c>
    </row>
    <row r="858" s="13" customFormat="1">
      <c r="A858" s="13"/>
      <c r="B858" s="232"/>
      <c r="C858" s="233"/>
      <c r="D858" s="234" t="s">
        <v>163</v>
      </c>
      <c r="E858" s="235" t="s">
        <v>1</v>
      </c>
      <c r="F858" s="236" t="s">
        <v>358</v>
      </c>
      <c r="G858" s="233"/>
      <c r="H858" s="235" t="s">
        <v>1</v>
      </c>
      <c r="I858" s="237"/>
      <c r="J858" s="233"/>
      <c r="K858" s="233"/>
      <c r="L858" s="238"/>
      <c r="M858" s="239"/>
      <c r="N858" s="240"/>
      <c r="O858" s="240"/>
      <c r="P858" s="240"/>
      <c r="Q858" s="240"/>
      <c r="R858" s="240"/>
      <c r="S858" s="240"/>
      <c r="T858" s="241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T858" s="242" t="s">
        <v>163</v>
      </c>
      <c r="AU858" s="242" t="s">
        <v>83</v>
      </c>
      <c r="AV858" s="13" t="s">
        <v>81</v>
      </c>
      <c r="AW858" s="13" t="s">
        <v>30</v>
      </c>
      <c r="AX858" s="13" t="s">
        <v>73</v>
      </c>
      <c r="AY858" s="242" t="s">
        <v>155</v>
      </c>
    </row>
    <row r="859" s="14" customFormat="1">
      <c r="A859" s="14"/>
      <c r="B859" s="243"/>
      <c r="C859" s="244"/>
      <c r="D859" s="234" t="s">
        <v>163</v>
      </c>
      <c r="E859" s="245" t="s">
        <v>1</v>
      </c>
      <c r="F859" s="246" t="s">
        <v>485</v>
      </c>
      <c r="G859" s="244"/>
      <c r="H859" s="247">
        <v>203.69999999999999</v>
      </c>
      <c r="I859" s="248"/>
      <c r="J859" s="244"/>
      <c r="K859" s="244"/>
      <c r="L859" s="249"/>
      <c r="M859" s="250"/>
      <c r="N859" s="251"/>
      <c r="O859" s="251"/>
      <c r="P859" s="251"/>
      <c r="Q859" s="251"/>
      <c r="R859" s="251"/>
      <c r="S859" s="251"/>
      <c r="T859" s="252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T859" s="253" t="s">
        <v>163</v>
      </c>
      <c r="AU859" s="253" t="s">
        <v>83</v>
      </c>
      <c r="AV859" s="14" t="s">
        <v>83</v>
      </c>
      <c r="AW859" s="14" t="s">
        <v>30</v>
      </c>
      <c r="AX859" s="14" t="s">
        <v>73</v>
      </c>
      <c r="AY859" s="253" t="s">
        <v>155</v>
      </c>
    </row>
    <row r="860" s="14" customFormat="1">
      <c r="A860" s="14"/>
      <c r="B860" s="243"/>
      <c r="C860" s="244"/>
      <c r="D860" s="234" t="s">
        <v>163</v>
      </c>
      <c r="E860" s="245" t="s">
        <v>1</v>
      </c>
      <c r="F860" s="246" t="s">
        <v>360</v>
      </c>
      <c r="G860" s="244"/>
      <c r="H860" s="247">
        <v>28.800000000000001</v>
      </c>
      <c r="I860" s="248"/>
      <c r="J860" s="244"/>
      <c r="K860" s="244"/>
      <c r="L860" s="249"/>
      <c r="M860" s="250"/>
      <c r="N860" s="251"/>
      <c r="O860" s="251"/>
      <c r="P860" s="251"/>
      <c r="Q860" s="251"/>
      <c r="R860" s="251"/>
      <c r="S860" s="251"/>
      <c r="T860" s="252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53" t="s">
        <v>163</v>
      </c>
      <c r="AU860" s="253" t="s">
        <v>83</v>
      </c>
      <c r="AV860" s="14" t="s">
        <v>83</v>
      </c>
      <c r="AW860" s="14" t="s">
        <v>30</v>
      </c>
      <c r="AX860" s="14" t="s">
        <v>73</v>
      </c>
      <c r="AY860" s="253" t="s">
        <v>155</v>
      </c>
    </row>
    <row r="861" s="14" customFormat="1">
      <c r="A861" s="14"/>
      <c r="B861" s="243"/>
      <c r="C861" s="244"/>
      <c r="D861" s="234" t="s">
        <v>163</v>
      </c>
      <c r="E861" s="245" t="s">
        <v>1</v>
      </c>
      <c r="F861" s="246" t="s">
        <v>361</v>
      </c>
      <c r="G861" s="244"/>
      <c r="H861" s="247">
        <v>15</v>
      </c>
      <c r="I861" s="248"/>
      <c r="J861" s="244"/>
      <c r="K861" s="244"/>
      <c r="L861" s="249"/>
      <c r="M861" s="250"/>
      <c r="N861" s="251"/>
      <c r="O861" s="251"/>
      <c r="P861" s="251"/>
      <c r="Q861" s="251"/>
      <c r="R861" s="251"/>
      <c r="S861" s="251"/>
      <c r="T861" s="252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53" t="s">
        <v>163</v>
      </c>
      <c r="AU861" s="253" t="s">
        <v>83</v>
      </c>
      <c r="AV861" s="14" t="s">
        <v>83</v>
      </c>
      <c r="AW861" s="14" t="s">
        <v>30</v>
      </c>
      <c r="AX861" s="14" t="s">
        <v>73</v>
      </c>
      <c r="AY861" s="253" t="s">
        <v>155</v>
      </c>
    </row>
    <row r="862" s="14" customFormat="1">
      <c r="A862" s="14"/>
      <c r="B862" s="243"/>
      <c r="C862" s="244"/>
      <c r="D862" s="234" t="s">
        <v>163</v>
      </c>
      <c r="E862" s="245" t="s">
        <v>1</v>
      </c>
      <c r="F862" s="246" t="s">
        <v>362</v>
      </c>
      <c r="G862" s="244"/>
      <c r="H862" s="247">
        <v>10.5</v>
      </c>
      <c r="I862" s="248"/>
      <c r="J862" s="244"/>
      <c r="K862" s="244"/>
      <c r="L862" s="249"/>
      <c r="M862" s="250"/>
      <c r="N862" s="251"/>
      <c r="O862" s="251"/>
      <c r="P862" s="251"/>
      <c r="Q862" s="251"/>
      <c r="R862" s="251"/>
      <c r="S862" s="251"/>
      <c r="T862" s="252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  <c r="AE862" s="14"/>
      <c r="AT862" s="253" t="s">
        <v>163</v>
      </c>
      <c r="AU862" s="253" t="s">
        <v>83</v>
      </c>
      <c r="AV862" s="14" t="s">
        <v>83</v>
      </c>
      <c r="AW862" s="14" t="s">
        <v>30</v>
      </c>
      <c r="AX862" s="14" t="s">
        <v>73</v>
      </c>
      <c r="AY862" s="253" t="s">
        <v>155</v>
      </c>
    </row>
    <row r="863" s="14" customFormat="1">
      <c r="A863" s="14"/>
      <c r="B863" s="243"/>
      <c r="C863" s="244"/>
      <c r="D863" s="234" t="s">
        <v>163</v>
      </c>
      <c r="E863" s="245" t="s">
        <v>1</v>
      </c>
      <c r="F863" s="246" t="s">
        <v>363</v>
      </c>
      <c r="G863" s="244"/>
      <c r="H863" s="247">
        <v>12</v>
      </c>
      <c r="I863" s="248"/>
      <c r="J863" s="244"/>
      <c r="K863" s="244"/>
      <c r="L863" s="249"/>
      <c r="M863" s="250"/>
      <c r="N863" s="251"/>
      <c r="O863" s="251"/>
      <c r="P863" s="251"/>
      <c r="Q863" s="251"/>
      <c r="R863" s="251"/>
      <c r="S863" s="251"/>
      <c r="T863" s="252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53" t="s">
        <v>163</v>
      </c>
      <c r="AU863" s="253" t="s">
        <v>83</v>
      </c>
      <c r="AV863" s="14" t="s">
        <v>83</v>
      </c>
      <c r="AW863" s="14" t="s">
        <v>30</v>
      </c>
      <c r="AX863" s="14" t="s">
        <v>73</v>
      </c>
      <c r="AY863" s="253" t="s">
        <v>155</v>
      </c>
    </row>
    <row r="864" s="14" customFormat="1">
      <c r="A864" s="14"/>
      <c r="B864" s="243"/>
      <c r="C864" s="244"/>
      <c r="D864" s="234" t="s">
        <v>163</v>
      </c>
      <c r="E864" s="245" t="s">
        <v>1</v>
      </c>
      <c r="F864" s="246" t="s">
        <v>364</v>
      </c>
      <c r="G864" s="244"/>
      <c r="H864" s="247">
        <v>3.6000000000000001</v>
      </c>
      <c r="I864" s="248"/>
      <c r="J864" s="244"/>
      <c r="K864" s="244"/>
      <c r="L864" s="249"/>
      <c r="M864" s="250"/>
      <c r="N864" s="251"/>
      <c r="O864" s="251"/>
      <c r="P864" s="251"/>
      <c r="Q864" s="251"/>
      <c r="R864" s="251"/>
      <c r="S864" s="251"/>
      <c r="T864" s="252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253" t="s">
        <v>163</v>
      </c>
      <c r="AU864" s="253" t="s">
        <v>83</v>
      </c>
      <c r="AV864" s="14" t="s">
        <v>83</v>
      </c>
      <c r="AW864" s="14" t="s">
        <v>30</v>
      </c>
      <c r="AX864" s="14" t="s">
        <v>73</v>
      </c>
      <c r="AY864" s="253" t="s">
        <v>155</v>
      </c>
    </row>
    <row r="865" s="14" customFormat="1">
      <c r="A865" s="14"/>
      <c r="B865" s="243"/>
      <c r="C865" s="244"/>
      <c r="D865" s="234" t="s">
        <v>163</v>
      </c>
      <c r="E865" s="245" t="s">
        <v>1</v>
      </c>
      <c r="F865" s="246" t="s">
        <v>365</v>
      </c>
      <c r="G865" s="244"/>
      <c r="H865" s="247">
        <v>10</v>
      </c>
      <c r="I865" s="248"/>
      <c r="J865" s="244"/>
      <c r="K865" s="244"/>
      <c r="L865" s="249"/>
      <c r="M865" s="250"/>
      <c r="N865" s="251"/>
      <c r="O865" s="251"/>
      <c r="P865" s="251"/>
      <c r="Q865" s="251"/>
      <c r="R865" s="251"/>
      <c r="S865" s="251"/>
      <c r="T865" s="252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T865" s="253" t="s">
        <v>163</v>
      </c>
      <c r="AU865" s="253" t="s">
        <v>83</v>
      </c>
      <c r="AV865" s="14" t="s">
        <v>83</v>
      </c>
      <c r="AW865" s="14" t="s">
        <v>30</v>
      </c>
      <c r="AX865" s="14" t="s">
        <v>73</v>
      </c>
      <c r="AY865" s="253" t="s">
        <v>155</v>
      </c>
    </row>
    <row r="866" s="14" customFormat="1">
      <c r="A866" s="14"/>
      <c r="B866" s="243"/>
      <c r="C866" s="244"/>
      <c r="D866" s="234" t="s">
        <v>163</v>
      </c>
      <c r="E866" s="245" t="s">
        <v>1</v>
      </c>
      <c r="F866" s="246" t="s">
        <v>366</v>
      </c>
      <c r="G866" s="244"/>
      <c r="H866" s="247">
        <v>22.800000000000001</v>
      </c>
      <c r="I866" s="248"/>
      <c r="J866" s="244"/>
      <c r="K866" s="244"/>
      <c r="L866" s="249"/>
      <c r="M866" s="250"/>
      <c r="N866" s="251"/>
      <c r="O866" s="251"/>
      <c r="P866" s="251"/>
      <c r="Q866" s="251"/>
      <c r="R866" s="251"/>
      <c r="S866" s="251"/>
      <c r="T866" s="252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253" t="s">
        <v>163</v>
      </c>
      <c r="AU866" s="253" t="s">
        <v>83</v>
      </c>
      <c r="AV866" s="14" t="s">
        <v>83</v>
      </c>
      <c r="AW866" s="14" t="s">
        <v>30</v>
      </c>
      <c r="AX866" s="14" t="s">
        <v>73</v>
      </c>
      <c r="AY866" s="253" t="s">
        <v>155</v>
      </c>
    </row>
    <row r="867" s="14" customFormat="1">
      <c r="A867" s="14"/>
      <c r="B867" s="243"/>
      <c r="C867" s="244"/>
      <c r="D867" s="234" t="s">
        <v>163</v>
      </c>
      <c r="E867" s="245" t="s">
        <v>1</v>
      </c>
      <c r="F867" s="246" t="s">
        <v>367</v>
      </c>
      <c r="G867" s="244"/>
      <c r="H867" s="247">
        <v>15.199999999999999</v>
      </c>
      <c r="I867" s="248"/>
      <c r="J867" s="244"/>
      <c r="K867" s="244"/>
      <c r="L867" s="249"/>
      <c r="M867" s="250"/>
      <c r="N867" s="251"/>
      <c r="O867" s="251"/>
      <c r="P867" s="251"/>
      <c r="Q867" s="251"/>
      <c r="R867" s="251"/>
      <c r="S867" s="251"/>
      <c r="T867" s="252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53" t="s">
        <v>163</v>
      </c>
      <c r="AU867" s="253" t="s">
        <v>83</v>
      </c>
      <c r="AV867" s="14" t="s">
        <v>83</v>
      </c>
      <c r="AW867" s="14" t="s">
        <v>30</v>
      </c>
      <c r="AX867" s="14" t="s">
        <v>73</v>
      </c>
      <c r="AY867" s="253" t="s">
        <v>155</v>
      </c>
    </row>
    <row r="868" s="14" customFormat="1">
      <c r="A868" s="14"/>
      <c r="B868" s="243"/>
      <c r="C868" s="244"/>
      <c r="D868" s="234" t="s">
        <v>163</v>
      </c>
      <c r="E868" s="245" t="s">
        <v>1</v>
      </c>
      <c r="F868" s="246" t="s">
        <v>368</v>
      </c>
      <c r="G868" s="244"/>
      <c r="H868" s="247">
        <v>10.710000000000001</v>
      </c>
      <c r="I868" s="248"/>
      <c r="J868" s="244"/>
      <c r="K868" s="244"/>
      <c r="L868" s="249"/>
      <c r="M868" s="250"/>
      <c r="N868" s="251"/>
      <c r="O868" s="251"/>
      <c r="P868" s="251"/>
      <c r="Q868" s="251"/>
      <c r="R868" s="251"/>
      <c r="S868" s="251"/>
      <c r="T868" s="252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T868" s="253" t="s">
        <v>163</v>
      </c>
      <c r="AU868" s="253" t="s">
        <v>83</v>
      </c>
      <c r="AV868" s="14" t="s">
        <v>83</v>
      </c>
      <c r="AW868" s="14" t="s">
        <v>30</v>
      </c>
      <c r="AX868" s="14" t="s">
        <v>73</v>
      </c>
      <c r="AY868" s="253" t="s">
        <v>155</v>
      </c>
    </row>
    <row r="869" s="14" customFormat="1">
      <c r="A869" s="14"/>
      <c r="B869" s="243"/>
      <c r="C869" s="244"/>
      <c r="D869" s="234" t="s">
        <v>163</v>
      </c>
      <c r="E869" s="245" t="s">
        <v>1</v>
      </c>
      <c r="F869" s="246" t="s">
        <v>369</v>
      </c>
      <c r="G869" s="244"/>
      <c r="H869" s="247">
        <v>7.1399999999999997</v>
      </c>
      <c r="I869" s="248"/>
      <c r="J869" s="244"/>
      <c r="K869" s="244"/>
      <c r="L869" s="249"/>
      <c r="M869" s="250"/>
      <c r="N869" s="251"/>
      <c r="O869" s="251"/>
      <c r="P869" s="251"/>
      <c r="Q869" s="251"/>
      <c r="R869" s="251"/>
      <c r="S869" s="251"/>
      <c r="T869" s="252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T869" s="253" t="s">
        <v>163</v>
      </c>
      <c r="AU869" s="253" t="s">
        <v>83</v>
      </c>
      <c r="AV869" s="14" t="s">
        <v>83</v>
      </c>
      <c r="AW869" s="14" t="s">
        <v>30</v>
      </c>
      <c r="AX869" s="14" t="s">
        <v>73</v>
      </c>
      <c r="AY869" s="253" t="s">
        <v>155</v>
      </c>
    </row>
    <row r="870" s="14" customFormat="1">
      <c r="A870" s="14"/>
      <c r="B870" s="243"/>
      <c r="C870" s="244"/>
      <c r="D870" s="234" t="s">
        <v>163</v>
      </c>
      <c r="E870" s="245" t="s">
        <v>1</v>
      </c>
      <c r="F870" s="246" t="s">
        <v>370</v>
      </c>
      <c r="G870" s="244"/>
      <c r="H870" s="247">
        <v>6.75</v>
      </c>
      <c r="I870" s="248"/>
      <c r="J870" s="244"/>
      <c r="K870" s="244"/>
      <c r="L870" s="249"/>
      <c r="M870" s="250"/>
      <c r="N870" s="251"/>
      <c r="O870" s="251"/>
      <c r="P870" s="251"/>
      <c r="Q870" s="251"/>
      <c r="R870" s="251"/>
      <c r="S870" s="251"/>
      <c r="T870" s="252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253" t="s">
        <v>163</v>
      </c>
      <c r="AU870" s="253" t="s">
        <v>83</v>
      </c>
      <c r="AV870" s="14" t="s">
        <v>83</v>
      </c>
      <c r="AW870" s="14" t="s">
        <v>30</v>
      </c>
      <c r="AX870" s="14" t="s">
        <v>73</v>
      </c>
      <c r="AY870" s="253" t="s">
        <v>155</v>
      </c>
    </row>
    <row r="871" s="14" customFormat="1">
      <c r="A871" s="14"/>
      <c r="B871" s="243"/>
      <c r="C871" s="244"/>
      <c r="D871" s="234" t="s">
        <v>163</v>
      </c>
      <c r="E871" s="245" t="s">
        <v>1</v>
      </c>
      <c r="F871" s="246" t="s">
        <v>371</v>
      </c>
      <c r="G871" s="244"/>
      <c r="H871" s="247">
        <v>1.2</v>
      </c>
      <c r="I871" s="248"/>
      <c r="J871" s="244"/>
      <c r="K871" s="244"/>
      <c r="L871" s="249"/>
      <c r="M871" s="250"/>
      <c r="N871" s="251"/>
      <c r="O871" s="251"/>
      <c r="P871" s="251"/>
      <c r="Q871" s="251"/>
      <c r="R871" s="251"/>
      <c r="S871" s="251"/>
      <c r="T871" s="252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53" t="s">
        <v>163</v>
      </c>
      <c r="AU871" s="253" t="s">
        <v>83</v>
      </c>
      <c r="AV871" s="14" t="s">
        <v>83</v>
      </c>
      <c r="AW871" s="14" t="s">
        <v>30</v>
      </c>
      <c r="AX871" s="14" t="s">
        <v>73</v>
      </c>
      <c r="AY871" s="253" t="s">
        <v>155</v>
      </c>
    </row>
    <row r="872" s="14" customFormat="1">
      <c r="A872" s="14"/>
      <c r="B872" s="243"/>
      <c r="C872" s="244"/>
      <c r="D872" s="234" t="s">
        <v>163</v>
      </c>
      <c r="E872" s="245" t="s">
        <v>1</v>
      </c>
      <c r="F872" s="246" t="s">
        <v>372</v>
      </c>
      <c r="G872" s="244"/>
      <c r="H872" s="247">
        <v>2.3999999999999999</v>
      </c>
      <c r="I872" s="248"/>
      <c r="J872" s="244"/>
      <c r="K872" s="244"/>
      <c r="L872" s="249"/>
      <c r="M872" s="250"/>
      <c r="N872" s="251"/>
      <c r="O872" s="251"/>
      <c r="P872" s="251"/>
      <c r="Q872" s="251"/>
      <c r="R872" s="251"/>
      <c r="S872" s="251"/>
      <c r="T872" s="252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53" t="s">
        <v>163</v>
      </c>
      <c r="AU872" s="253" t="s">
        <v>83</v>
      </c>
      <c r="AV872" s="14" t="s">
        <v>83</v>
      </c>
      <c r="AW872" s="14" t="s">
        <v>30</v>
      </c>
      <c r="AX872" s="14" t="s">
        <v>73</v>
      </c>
      <c r="AY872" s="253" t="s">
        <v>155</v>
      </c>
    </row>
    <row r="873" s="14" customFormat="1">
      <c r="A873" s="14"/>
      <c r="B873" s="243"/>
      <c r="C873" s="244"/>
      <c r="D873" s="234" t="s">
        <v>163</v>
      </c>
      <c r="E873" s="245" t="s">
        <v>1</v>
      </c>
      <c r="F873" s="246" t="s">
        <v>499</v>
      </c>
      <c r="G873" s="244"/>
      <c r="H873" s="247">
        <v>-123.90000000000001</v>
      </c>
      <c r="I873" s="248"/>
      <c r="J873" s="244"/>
      <c r="K873" s="244"/>
      <c r="L873" s="249"/>
      <c r="M873" s="250"/>
      <c r="N873" s="251"/>
      <c r="O873" s="251"/>
      <c r="P873" s="251"/>
      <c r="Q873" s="251"/>
      <c r="R873" s="251"/>
      <c r="S873" s="251"/>
      <c r="T873" s="252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53" t="s">
        <v>163</v>
      </c>
      <c r="AU873" s="253" t="s">
        <v>83</v>
      </c>
      <c r="AV873" s="14" t="s">
        <v>83</v>
      </c>
      <c r="AW873" s="14" t="s">
        <v>30</v>
      </c>
      <c r="AX873" s="14" t="s">
        <v>73</v>
      </c>
      <c r="AY873" s="253" t="s">
        <v>155</v>
      </c>
    </row>
    <row r="874" s="15" customFormat="1">
      <c r="A874" s="15"/>
      <c r="B874" s="254"/>
      <c r="C874" s="255"/>
      <c r="D874" s="234" t="s">
        <v>163</v>
      </c>
      <c r="E874" s="256" t="s">
        <v>1</v>
      </c>
      <c r="F874" s="257" t="s">
        <v>166</v>
      </c>
      <c r="G874" s="255"/>
      <c r="H874" s="258">
        <v>225.90000000000001</v>
      </c>
      <c r="I874" s="259"/>
      <c r="J874" s="255"/>
      <c r="K874" s="255"/>
      <c r="L874" s="260"/>
      <c r="M874" s="261"/>
      <c r="N874" s="262"/>
      <c r="O874" s="262"/>
      <c r="P874" s="262"/>
      <c r="Q874" s="262"/>
      <c r="R874" s="262"/>
      <c r="S874" s="262"/>
      <c r="T874" s="263"/>
      <c r="U874" s="15"/>
      <c r="V874" s="15"/>
      <c r="W874" s="15"/>
      <c r="X874" s="15"/>
      <c r="Y874" s="15"/>
      <c r="Z874" s="15"/>
      <c r="AA874" s="15"/>
      <c r="AB874" s="15"/>
      <c r="AC874" s="15"/>
      <c r="AD874" s="15"/>
      <c r="AE874" s="15"/>
      <c r="AT874" s="264" t="s">
        <v>163</v>
      </c>
      <c r="AU874" s="264" t="s">
        <v>83</v>
      </c>
      <c r="AV874" s="15" t="s">
        <v>162</v>
      </c>
      <c r="AW874" s="15" t="s">
        <v>30</v>
      </c>
      <c r="AX874" s="15" t="s">
        <v>81</v>
      </c>
      <c r="AY874" s="264" t="s">
        <v>155</v>
      </c>
    </row>
    <row r="875" s="2" customFormat="1" ht="16.5" customHeight="1">
      <c r="A875" s="39"/>
      <c r="B875" s="40"/>
      <c r="C875" s="219" t="s">
        <v>816</v>
      </c>
      <c r="D875" s="219" t="s">
        <v>157</v>
      </c>
      <c r="E875" s="220" t="s">
        <v>817</v>
      </c>
      <c r="F875" s="221" t="s">
        <v>818</v>
      </c>
      <c r="G875" s="222" t="s">
        <v>354</v>
      </c>
      <c r="H875" s="223">
        <v>80</v>
      </c>
      <c r="I875" s="224"/>
      <c r="J875" s="225">
        <f>ROUND(I875*H875,2)</f>
        <v>0</v>
      </c>
      <c r="K875" s="221" t="s">
        <v>161</v>
      </c>
      <c r="L875" s="45"/>
      <c r="M875" s="226" t="s">
        <v>1</v>
      </c>
      <c r="N875" s="227" t="s">
        <v>38</v>
      </c>
      <c r="O875" s="92"/>
      <c r="P875" s="228">
        <f>O875*H875</f>
        <v>0</v>
      </c>
      <c r="Q875" s="228">
        <v>0</v>
      </c>
      <c r="R875" s="228">
        <f>Q875*H875</f>
        <v>0</v>
      </c>
      <c r="S875" s="228">
        <v>0.0039399999999999999</v>
      </c>
      <c r="T875" s="229">
        <f>S875*H875</f>
        <v>0.31519999999999998</v>
      </c>
      <c r="U875" s="39"/>
      <c r="V875" s="39"/>
      <c r="W875" s="39"/>
      <c r="X875" s="39"/>
      <c r="Y875" s="39"/>
      <c r="Z875" s="39"/>
      <c r="AA875" s="39"/>
      <c r="AB875" s="39"/>
      <c r="AC875" s="39"/>
      <c r="AD875" s="39"/>
      <c r="AE875" s="39"/>
      <c r="AR875" s="230" t="s">
        <v>200</v>
      </c>
      <c r="AT875" s="230" t="s">
        <v>157</v>
      </c>
      <c r="AU875" s="230" t="s">
        <v>83</v>
      </c>
      <c r="AY875" s="18" t="s">
        <v>155</v>
      </c>
      <c r="BE875" s="231">
        <f>IF(N875="základní",J875,0)</f>
        <v>0</v>
      </c>
      <c r="BF875" s="231">
        <f>IF(N875="snížená",J875,0)</f>
        <v>0</v>
      </c>
      <c r="BG875" s="231">
        <f>IF(N875="zákl. přenesená",J875,0)</f>
        <v>0</v>
      </c>
      <c r="BH875" s="231">
        <f>IF(N875="sníž. přenesená",J875,0)</f>
        <v>0</v>
      </c>
      <c r="BI875" s="231">
        <f>IF(N875="nulová",J875,0)</f>
        <v>0</v>
      </c>
      <c r="BJ875" s="18" t="s">
        <v>81</v>
      </c>
      <c r="BK875" s="231">
        <f>ROUND(I875*H875,2)</f>
        <v>0</v>
      </c>
      <c r="BL875" s="18" t="s">
        <v>200</v>
      </c>
      <c r="BM875" s="230" t="s">
        <v>819</v>
      </c>
    </row>
    <row r="876" s="13" customFormat="1">
      <c r="A876" s="13"/>
      <c r="B876" s="232"/>
      <c r="C876" s="233"/>
      <c r="D876" s="234" t="s">
        <v>163</v>
      </c>
      <c r="E876" s="235" t="s">
        <v>1</v>
      </c>
      <c r="F876" s="236" t="s">
        <v>565</v>
      </c>
      <c r="G876" s="233"/>
      <c r="H876" s="235" t="s">
        <v>1</v>
      </c>
      <c r="I876" s="237"/>
      <c r="J876" s="233"/>
      <c r="K876" s="233"/>
      <c r="L876" s="238"/>
      <c r="M876" s="239"/>
      <c r="N876" s="240"/>
      <c r="O876" s="240"/>
      <c r="P876" s="240"/>
      <c r="Q876" s="240"/>
      <c r="R876" s="240"/>
      <c r="S876" s="240"/>
      <c r="T876" s="241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42" t="s">
        <v>163</v>
      </c>
      <c r="AU876" s="242" t="s">
        <v>83</v>
      </c>
      <c r="AV876" s="13" t="s">
        <v>81</v>
      </c>
      <c r="AW876" s="13" t="s">
        <v>30</v>
      </c>
      <c r="AX876" s="13" t="s">
        <v>73</v>
      </c>
      <c r="AY876" s="242" t="s">
        <v>155</v>
      </c>
    </row>
    <row r="877" s="14" customFormat="1">
      <c r="A877" s="14"/>
      <c r="B877" s="243"/>
      <c r="C877" s="244"/>
      <c r="D877" s="234" t="s">
        <v>163</v>
      </c>
      <c r="E877" s="245" t="s">
        <v>1</v>
      </c>
      <c r="F877" s="246" t="s">
        <v>820</v>
      </c>
      <c r="G877" s="244"/>
      <c r="H877" s="247">
        <v>80</v>
      </c>
      <c r="I877" s="248"/>
      <c r="J877" s="244"/>
      <c r="K877" s="244"/>
      <c r="L877" s="249"/>
      <c r="M877" s="250"/>
      <c r="N877" s="251"/>
      <c r="O877" s="251"/>
      <c r="P877" s="251"/>
      <c r="Q877" s="251"/>
      <c r="R877" s="251"/>
      <c r="S877" s="251"/>
      <c r="T877" s="252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T877" s="253" t="s">
        <v>163</v>
      </c>
      <c r="AU877" s="253" t="s">
        <v>83</v>
      </c>
      <c r="AV877" s="14" t="s">
        <v>83</v>
      </c>
      <c r="AW877" s="14" t="s">
        <v>30</v>
      </c>
      <c r="AX877" s="14" t="s">
        <v>73</v>
      </c>
      <c r="AY877" s="253" t="s">
        <v>155</v>
      </c>
    </row>
    <row r="878" s="15" customFormat="1">
      <c r="A878" s="15"/>
      <c r="B878" s="254"/>
      <c r="C878" s="255"/>
      <c r="D878" s="234" t="s">
        <v>163</v>
      </c>
      <c r="E878" s="256" t="s">
        <v>1</v>
      </c>
      <c r="F878" s="257" t="s">
        <v>166</v>
      </c>
      <c r="G878" s="255"/>
      <c r="H878" s="258">
        <v>80</v>
      </c>
      <c r="I878" s="259"/>
      <c r="J878" s="255"/>
      <c r="K878" s="255"/>
      <c r="L878" s="260"/>
      <c r="M878" s="261"/>
      <c r="N878" s="262"/>
      <c r="O878" s="262"/>
      <c r="P878" s="262"/>
      <c r="Q878" s="262"/>
      <c r="R878" s="262"/>
      <c r="S878" s="262"/>
      <c r="T878" s="263"/>
      <c r="U878" s="15"/>
      <c r="V878" s="15"/>
      <c r="W878" s="15"/>
      <c r="X878" s="15"/>
      <c r="Y878" s="15"/>
      <c r="Z878" s="15"/>
      <c r="AA878" s="15"/>
      <c r="AB878" s="15"/>
      <c r="AC878" s="15"/>
      <c r="AD878" s="15"/>
      <c r="AE878" s="15"/>
      <c r="AT878" s="264" t="s">
        <v>163</v>
      </c>
      <c r="AU878" s="264" t="s">
        <v>83</v>
      </c>
      <c r="AV878" s="15" t="s">
        <v>162</v>
      </c>
      <c r="AW878" s="15" t="s">
        <v>30</v>
      </c>
      <c r="AX878" s="15" t="s">
        <v>81</v>
      </c>
      <c r="AY878" s="264" t="s">
        <v>155</v>
      </c>
    </row>
    <row r="879" s="2" customFormat="1" ht="24.15" customHeight="1">
      <c r="A879" s="39"/>
      <c r="B879" s="40"/>
      <c r="C879" s="219" t="s">
        <v>563</v>
      </c>
      <c r="D879" s="219" t="s">
        <v>157</v>
      </c>
      <c r="E879" s="220" t="s">
        <v>821</v>
      </c>
      <c r="F879" s="221" t="s">
        <v>822</v>
      </c>
      <c r="G879" s="222" t="s">
        <v>354</v>
      </c>
      <c r="H879" s="223">
        <v>40</v>
      </c>
      <c r="I879" s="224"/>
      <c r="J879" s="225">
        <f>ROUND(I879*H879,2)</f>
        <v>0</v>
      </c>
      <c r="K879" s="221" t="s">
        <v>161</v>
      </c>
      <c r="L879" s="45"/>
      <c r="M879" s="226" t="s">
        <v>1</v>
      </c>
      <c r="N879" s="227" t="s">
        <v>38</v>
      </c>
      <c r="O879" s="92"/>
      <c r="P879" s="228">
        <f>O879*H879</f>
        <v>0</v>
      </c>
      <c r="Q879" s="228">
        <v>0.0021800000000000001</v>
      </c>
      <c r="R879" s="228">
        <f>Q879*H879</f>
        <v>0.0872</v>
      </c>
      <c r="S879" s="228">
        <v>0</v>
      </c>
      <c r="T879" s="229">
        <f>S879*H879</f>
        <v>0</v>
      </c>
      <c r="U879" s="39"/>
      <c r="V879" s="39"/>
      <c r="W879" s="39"/>
      <c r="X879" s="39"/>
      <c r="Y879" s="39"/>
      <c r="Z879" s="39"/>
      <c r="AA879" s="39"/>
      <c r="AB879" s="39"/>
      <c r="AC879" s="39"/>
      <c r="AD879" s="39"/>
      <c r="AE879" s="39"/>
      <c r="AR879" s="230" t="s">
        <v>200</v>
      </c>
      <c r="AT879" s="230" t="s">
        <v>157</v>
      </c>
      <c r="AU879" s="230" t="s">
        <v>83</v>
      </c>
      <c r="AY879" s="18" t="s">
        <v>155</v>
      </c>
      <c r="BE879" s="231">
        <f>IF(N879="základní",J879,0)</f>
        <v>0</v>
      </c>
      <c r="BF879" s="231">
        <f>IF(N879="snížená",J879,0)</f>
        <v>0</v>
      </c>
      <c r="BG879" s="231">
        <f>IF(N879="zákl. přenesená",J879,0)</f>
        <v>0</v>
      </c>
      <c r="BH879" s="231">
        <f>IF(N879="sníž. přenesená",J879,0)</f>
        <v>0</v>
      </c>
      <c r="BI879" s="231">
        <f>IF(N879="nulová",J879,0)</f>
        <v>0</v>
      </c>
      <c r="BJ879" s="18" t="s">
        <v>81</v>
      </c>
      <c r="BK879" s="231">
        <f>ROUND(I879*H879,2)</f>
        <v>0</v>
      </c>
      <c r="BL879" s="18" t="s">
        <v>200</v>
      </c>
      <c r="BM879" s="230" t="s">
        <v>823</v>
      </c>
    </row>
    <row r="880" s="13" customFormat="1">
      <c r="A880" s="13"/>
      <c r="B880" s="232"/>
      <c r="C880" s="233"/>
      <c r="D880" s="234" t="s">
        <v>163</v>
      </c>
      <c r="E880" s="235" t="s">
        <v>1</v>
      </c>
      <c r="F880" s="236" t="s">
        <v>824</v>
      </c>
      <c r="G880" s="233"/>
      <c r="H880" s="235" t="s">
        <v>1</v>
      </c>
      <c r="I880" s="237"/>
      <c r="J880" s="233"/>
      <c r="K880" s="233"/>
      <c r="L880" s="238"/>
      <c r="M880" s="239"/>
      <c r="N880" s="240"/>
      <c r="O880" s="240"/>
      <c r="P880" s="240"/>
      <c r="Q880" s="240"/>
      <c r="R880" s="240"/>
      <c r="S880" s="240"/>
      <c r="T880" s="241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42" t="s">
        <v>163</v>
      </c>
      <c r="AU880" s="242" t="s">
        <v>83</v>
      </c>
      <c r="AV880" s="13" t="s">
        <v>81</v>
      </c>
      <c r="AW880" s="13" t="s">
        <v>30</v>
      </c>
      <c r="AX880" s="13" t="s">
        <v>73</v>
      </c>
      <c r="AY880" s="242" t="s">
        <v>155</v>
      </c>
    </row>
    <row r="881" s="14" customFormat="1">
      <c r="A881" s="14"/>
      <c r="B881" s="243"/>
      <c r="C881" s="244"/>
      <c r="D881" s="234" t="s">
        <v>163</v>
      </c>
      <c r="E881" s="245" t="s">
        <v>1</v>
      </c>
      <c r="F881" s="246" t="s">
        <v>825</v>
      </c>
      <c r="G881" s="244"/>
      <c r="H881" s="247">
        <v>40</v>
      </c>
      <c r="I881" s="248"/>
      <c r="J881" s="244"/>
      <c r="K881" s="244"/>
      <c r="L881" s="249"/>
      <c r="M881" s="250"/>
      <c r="N881" s="251"/>
      <c r="O881" s="251"/>
      <c r="P881" s="251"/>
      <c r="Q881" s="251"/>
      <c r="R881" s="251"/>
      <c r="S881" s="251"/>
      <c r="T881" s="252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53" t="s">
        <v>163</v>
      </c>
      <c r="AU881" s="253" t="s">
        <v>83</v>
      </c>
      <c r="AV881" s="14" t="s">
        <v>83</v>
      </c>
      <c r="AW881" s="14" t="s">
        <v>30</v>
      </c>
      <c r="AX881" s="14" t="s">
        <v>73</v>
      </c>
      <c r="AY881" s="253" t="s">
        <v>155</v>
      </c>
    </row>
    <row r="882" s="15" customFormat="1">
      <c r="A882" s="15"/>
      <c r="B882" s="254"/>
      <c r="C882" s="255"/>
      <c r="D882" s="234" t="s">
        <v>163</v>
      </c>
      <c r="E882" s="256" t="s">
        <v>1</v>
      </c>
      <c r="F882" s="257" t="s">
        <v>166</v>
      </c>
      <c r="G882" s="255"/>
      <c r="H882" s="258">
        <v>40</v>
      </c>
      <c r="I882" s="259"/>
      <c r="J882" s="255"/>
      <c r="K882" s="255"/>
      <c r="L882" s="260"/>
      <c r="M882" s="261"/>
      <c r="N882" s="262"/>
      <c r="O882" s="262"/>
      <c r="P882" s="262"/>
      <c r="Q882" s="262"/>
      <c r="R882" s="262"/>
      <c r="S882" s="262"/>
      <c r="T882" s="263"/>
      <c r="U882" s="15"/>
      <c r="V882" s="15"/>
      <c r="W882" s="15"/>
      <c r="X882" s="15"/>
      <c r="Y882" s="15"/>
      <c r="Z882" s="15"/>
      <c r="AA882" s="15"/>
      <c r="AB882" s="15"/>
      <c r="AC882" s="15"/>
      <c r="AD882" s="15"/>
      <c r="AE882" s="15"/>
      <c r="AT882" s="264" t="s">
        <v>163</v>
      </c>
      <c r="AU882" s="264" t="s">
        <v>83</v>
      </c>
      <c r="AV882" s="15" t="s">
        <v>162</v>
      </c>
      <c r="AW882" s="15" t="s">
        <v>30</v>
      </c>
      <c r="AX882" s="15" t="s">
        <v>81</v>
      </c>
      <c r="AY882" s="264" t="s">
        <v>155</v>
      </c>
    </row>
    <row r="883" s="2" customFormat="1" ht="24.15" customHeight="1">
      <c r="A883" s="39"/>
      <c r="B883" s="40"/>
      <c r="C883" s="219" t="s">
        <v>826</v>
      </c>
      <c r="D883" s="219" t="s">
        <v>157</v>
      </c>
      <c r="E883" s="220" t="s">
        <v>827</v>
      </c>
      <c r="F883" s="221" t="s">
        <v>828</v>
      </c>
      <c r="G883" s="222" t="s">
        <v>354</v>
      </c>
      <c r="H883" s="223">
        <v>259.78500000000003</v>
      </c>
      <c r="I883" s="224"/>
      <c r="J883" s="225">
        <f>ROUND(I883*H883,2)</f>
        <v>0</v>
      </c>
      <c r="K883" s="221" t="s">
        <v>161</v>
      </c>
      <c r="L883" s="45"/>
      <c r="M883" s="226" t="s">
        <v>1</v>
      </c>
      <c r="N883" s="227" t="s">
        <v>38</v>
      </c>
      <c r="O883" s="92"/>
      <c r="P883" s="228">
        <f>O883*H883</f>
        <v>0</v>
      </c>
      <c r="Q883" s="228">
        <v>0.0053499999999999997</v>
      </c>
      <c r="R883" s="228">
        <f>Q883*H883</f>
        <v>1.38984975</v>
      </c>
      <c r="S883" s="228">
        <v>0</v>
      </c>
      <c r="T883" s="229">
        <f>S883*H883</f>
        <v>0</v>
      </c>
      <c r="U883" s="39"/>
      <c r="V883" s="39"/>
      <c r="W883" s="39"/>
      <c r="X883" s="39"/>
      <c r="Y883" s="39"/>
      <c r="Z883" s="39"/>
      <c r="AA883" s="39"/>
      <c r="AB883" s="39"/>
      <c r="AC883" s="39"/>
      <c r="AD883" s="39"/>
      <c r="AE883" s="39"/>
      <c r="AR883" s="230" t="s">
        <v>200</v>
      </c>
      <c r="AT883" s="230" t="s">
        <v>157</v>
      </c>
      <c r="AU883" s="230" t="s">
        <v>83</v>
      </c>
      <c r="AY883" s="18" t="s">
        <v>155</v>
      </c>
      <c r="BE883" s="231">
        <f>IF(N883="základní",J883,0)</f>
        <v>0</v>
      </c>
      <c r="BF883" s="231">
        <f>IF(N883="snížená",J883,0)</f>
        <v>0</v>
      </c>
      <c r="BG883" s="231">
        <f>IF(N883="zákl. přenesená",J883,0)</f>
        <v>0</v>
      </c>
      <c r="BH883" s="231">
        <f>IF(N883="sníž. přenesená",J883,0)</f>
        <v>0</v>
      </c>
      <c r="BI883" s="231">
        <f>IF(N883="nulová",J883,0)</f>
        <v>0</v>
      </c>
      <c r="BJ883" s="18" t="s">
        <v>81</v>
      </c>
      <c r="BK883" s="231">
        <f>ROUND(I883*H883,2)</f>
        <v>0</v>
      </c>
      <c r="BL883" s="18" t="s">
        <v>200</v>
      </c>
      <c r="BM883" s="230" t="s">
        <v>829</v>
      </c>
    </row>
    <row r="884" s="13" customFormat="1">
      <c r="A884" s="13"/>
      <c r="B884" s="232"/>
      <c r="C884" s="233"/>
      <c r="D884" s="234" t="s">
        <v>163</v>
      </c>
      <c r="E884" s="235" t="s">
        <v>1</v>
      </c>
      <c r="F884" s="236" t="s">
        <v>284</v>
      </c>
      <c r="G884" s="233"/>
      <c r="H884" s="235" t="s">
        <v>1</v>
      </c>
      <c r="I884" s="237"/>
      <c r="J884" s="233"/>
      <c r="K884" s="233"/>
      <c r="L884" s="238"/>
      <c r="M884" s="239"/>
      <c r="N884" s="240"/>
      <c r="O884" s="240"/>
      <c r="P884" s="240"/>
      <c r="Q884" s="240"/>
      <c r="R884" s="240"/>
      <c r="S884" s="240"/>
      <c r="T884" s="241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242" t="s">
        <v>163</v>
      </c>
      <c r="AU884" s="242" t="s">
        <v>83</v>
      </c>
      <c r="AV884" s="13" t="s">
        <v>81</v>
      </c>
      <c r="AW884" s="13" t="s">
        <v>30</v>
      </c>
      <c r="AX884" s="13" t="s">
        <v>73</v>
      </c>
      <c r="AY884" s="242" t="s">
        <v>155</v>
      </c>
    </row>
    <row r="885" s="13" customFormat="1">
      <c r="A885" s="13"/>
      <c r="B885" s="232"/>
      <c r="C885" s="233"/>
      <c r="D885" s="234" t="s">
        <v>163</v>
      </c>
      <c r="E885" s="235" t="s">
        <v>1</v>
      </c>
      <c r="F885" s="236" t="s">
        <v>358</v>
      </c>
      <c r="G885" s="233"/>
      <c r="H885" s="235" t="s">
        <v>1</v>
      </c>
      <c r="I885" s="237"/>
      <c r="J885" s="233"/>
      <c r="K885" s="233"/>
      <c r="L885" s="238"/>
      <c r="M885" s="239"/>
      <c r="N885" s="240"/>
      <c r="O885" s="240"/>
      <c r="P885" s="240"/>
      <c r="Q885" s="240"/>
      <c r="R885" s="240"/>
      <c r="S885" s="240"/>
      <c r="T885" s="241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42" t="s">
        <v>163</v>
      </c>
      <c r="AU885" s="242" t="s">
        <v>83</v>
      </c>
      <c r="AV885" s="13" t="s">
        <v>81</v>
      </c>
      <c r="AW885" s="13" t="s">
        <v>30</v>
      </c>
      <c r="AX885" s="13" t="s">
        <v>73</v>
      </c>
      <c r="AY885" s="242" t="s">
        <v>155</v>
      </c>
    </row>
    <row r="886" s="14" customFormat="1">
      <c r="A886" s="14"/>
      <c r="B886" s="243"/>
      <c r="C886" s="244"/>
      <c r="D886" s="234" t="s">
        <v>163</v>
      </c>
      <c r="E886" s="245" t="s">
        <v>1</v>
      </c>
      <c r="F886" s="246" t="s">
        <v>485</v>
      </c>
      <c r="G886" s="244"/>
      <c r="H886" s="247">
        <v>203.69999999999999</v>
      </c>
      <c r="I886" s="248"/>
      <c r="J886" s="244"/>
      <c r="K886" s="244"/>
      <c r="L886" s="249"/>
      <c r="M886" s="250"/>
      <c r="N886" s="251"/>
      <c r="O886" s="251"/>
      <c r="P886" s="251"/>
      <c r="Q886" s="251"/>
      <c r="R886" s="251"/>
      <c r="S886" s="251"/>
      <c r="T886" s="252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53" t="s">
        <v>163</v>
      </c>
      <c r="AU886" s="253" t="s">
        <v>83</v>
      </c>
      <c r="AV886" s="14" t="s">
        <v>83</v>
      </c>
      <c r="AW886" s="14" t="s">
        <v>30</v>
      </c>
      <c r="AX886" s="14" t="s">
        <v>73</v>
      </c>
      <c r="AY886" s="253" t="s">
        <v>155</v>
      </c>
    </row>
    <row r="887" s="14" customFormat="1">
      <c r="A887" s="14"/>
      <c r="B887" s="243"/>
      <c r="C887" s="244"/>
      <c r="D887" s="234" t="s">
        <v>163</v>
      </c>
      <c r="E887" s="245" t="s">
        <v>1</v>
      </c>
      <c r="F887" s="246" t="s">
        <v>360</v>
      </c>
      <c r="G887" s="244"/>
      <c r="H887" s="247">
        <v>28.800000000000001</v>
      </c>
      <c r="I887" s="248"/>
      <c r="J887" s="244"/>
      <c r="K887" s="244"/>
      <c r="L887" s="249"/>
      <c r="M887" s="250"/>
      <c r="N887" s="251"/>
      <c r="O887" s="251"/>
      <c r="P887" s="251"/>
      <c r="Q887" s="251"/>
      <c r="R887" s="251"/>
      <c r="S887" s="251"/>
      <c r="T887" s="252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53" t="s">
        <v>163</v>
      </c>
      <c r="AU887" s="253" t="s">
        <v>83</v>
      </c>
      <c r="AV887" s="14" t="s">
        <v>83</v>
      </c>
      <c r="AW887" s="14" t="s">
        <v>30</v>
      </c>
      <c r="AX887" s="14" t="s">
        <v>73</v>
      </c>
      <c r="AY887" s="253" t="s">
        <v>155</v>
      </c>
    </row>
    <row r="888" s="14" customFormat="1">
      <c r="A888" s="14"/>
      <c r="B888" s="243"/>
      <c r="C888" s="244"/>
      <c r="D888" s="234" t="s">
        <v>163</v>
      </c>
      <c r="E888" s="245" t="s">
        <v>1</v>
      </c>
      <c r="F888" s="246" t="s">
        <v>361</v>
      </c>
      <c r="G888" s="244"/>
      <c r="H888" s="247">
        <v>15</v>
      </c>
      <c r="I888" s="248"/>
      <c r="J888" s="244"/>
      <c r="K888" s="244"/>
      <c r="L888" s="249"/>
      <c r="M888" s="250"/>
      <c r="N888" s="251"/>
      <c r="O888" s="251"/>
      <c r="P888" s="251"/>
      <c r="Q888" s="251"/>
      <c r="R888" s="251"/>
      <c r="S888" s="251"/>
      <c r="T888" s="252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53" t="s">
        <v>163</v>
      </c>
      <c r="AU888" s="253" t="s">
        <v>83</v>
      </c>
      <c r="AV888" s="14" t="s">
        <v>83</v>
      </c>
      <c r="AW888" s="14" t="s">
        <v>30</v>
      </c>
      <c r="AX888" s="14" t="s">
        <v>73</v>
      </c>
      <c r="AY888" s="253" t="s">
        <v>155</v>
      </c>
    </row>
    <row r="889" s="14" customFormat="1">
      <c r="A889" s="14"/>
      <c r="B889" s="243"/>
      <c r="C889" s="244"/>
      <c r="D889" s="234" t="s">
        <v>163</v>
      </c>
      <c r="E889" s="245" t="s">
        <v>1</v>
      </c>
      <c r="F889" s="246" t="s">
        <v>362</v>
      </c>
      <c r="G889" s="244"/>
      <c r="H889" s="247">
        <v>10.5</v>
      </c>
      <c r="I889" s="248"/>
      <c r="J889" s="244"/>
      <c r="K889" s="244"/>
      <c r="L889" s="249"/>
      <c r="M889" s="250"/>
      <c r="N889" s="251"/>
      <c r="O889" s="251"/>
      <c r="P889" s="251"/>
      <c r="Q889" s="251"/>
      <c r="R889" s="251"/>
      <c r="S889" s="251"/>
      <c r="T889" s="252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53" t="s">
        <v>163</v>
      </c>
      <c r="AU889" s="253" t="s">
        <v>83</v>
      </c>
      <c r="AV889" s="14" t="s">
        <v>83</v>
      </c>
      <c r="AW889" s="14" t="s">
        <v>30</v>
      </c>
      <c r="AX889" s="14" t="s">
        <v>73</v>
      </c>
      <c r="AY889" s="253" t="s">
        <v>155</v>
      </c>
    </row>
    <row r="890" s="14" customFormat="1">
      <c r="A890" s="14"/>
      <c r="B890" s="243"/>
      <c r="C890" s="244"/>
      <c r="D890" s="234" t="s">
        <v>163</v>
      </c>
      <c r="E890" s="245" t="s">
        <v>1</v>
      </c>
      <c r="F890" s="246" t="s">
        <v>363</v>
      </c>
      <c r="G890" s="244"/>
      <c r="H890" s="247">
        <v>12</v>
      </c>
      <c r="I890" s="248"/>
      <c r="J890" s="244"/>
      <c r="K890" s="244"/>
      <c r="L890" s="249"/>
      <c r="M890" s="250"/>
      <c r="N890" s="251"/>
      <c r="O890" s="251"/>
      <c r="P890" s="251"/>
      <c r="Q890" s="251"/>
      <c r="R890" s="251"/>
      <c r="S890" s="251"/>
      <c r="T890" s="252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53" t="s">
        <v>163</v>
      </c>
      <c r="AU890" s="253" t="s">
        <v>83</v>
      </c>
      <c r="AV890" s="14" t="s">
        <v>83</v>
      </c>
      <c r="AW890" s="14" t="s">
        <v>30</v>
      </c>
      <c r="AX890" s="14" t="s">
        <v>73</v>
      </c>
      <c r="AY890" s="253" t="s">
        <v>155</v>
      </c>
    </row>
    <row r="891" s="14" customFormat="1">
      <c r="A891" s="14"/>
      <c r="B891" s="243"/>
      <c r="C891" s="244"/>
      <c r="D891" s="234" t="s">
        <v>163</v>
      </c>
      <c r="E891" s="245" t="s">
        <v>1</v>
      </c>
      <c r="F891" s="246" t="s">
        <v>364</v>
      </c>
      <c r="G891" s="244"/>
      <c r="H891" s="247">
        <v>3.6000000000000001</v>
      </c>
      <c r="I891" s="248"/>
      <c r="J891" s="244"/>
      <c r="K891" s="244"/>
      <c r="L891" s="249"/>
      <c r="M891" s="250"/>
      <c r="N891" s="251"/>
      <c r="O891" s="251"/>
      <c r="P891" s="251"/>
      <c r="Q891" s="251"/>
      <c r="R891" s="251"/>
      <c r="S891" s="251"/>
      <c r="T891" s="252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T891" s="253" t="s">
        <v>163</v>
      </c>
      <c r="AU891" s="253" t="s">
        <v>83</v>
      </c>
      <c r="AV891" s="14" t="s">
        <v>83</v>
      </c>
      <c r="AW891" s="14" t="s">
        <v>30</v>
      </c>
      <c r="AX891" s="14" t="s">
        <v>73</v>
      </c>
      <c r="AY891" s="253" t="s">
        <v>155</v>
      </c>
    </row>
    <row r="892" s="14" customFormat="1">
      <c r="A892" s="14"/>
      <c r="B892" s="243"/>
      <c r="C892" s="244"/>
      <c r="D892" s="234" t="s">
        <v>163</v>
      </c>
      <c r="E892" s="245" t="s">
        <v>1</v>
      </c>
      <c r="F892" s="246" t="s">
        <v>365</v>
      </c>
      <c r="G892" s="244"/>
      <c r="H892" s="247">
        <v>10</v>
      </c>
      <c r="I892" s="248"/>
      <c r="J892" s="244"/>
      <c r="K892" s="244"/>
      <c r="L892" s="249"/>
      <c r="M892" s="250"/>
      <c r="N892" s="251"/>
      <c r="O892" s="251"/>
      <c r="P892" s="251"/>
      <c r="Q892" s="251"/>
      <c r="R892" s="251"/>
      <c r="S892" s="251"/>
      <c r="T892" s="252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53" t="s">
        <v>163</v>
      </c>
      <c r="AU892" s="253" t="s">
        <v>83</v>
      </c>
      <c r="AV892" s="14" t="s">
        <v>83</v>
      </c>
      <c r="AW892" s="14" t="s">
        <v>30</v>
      </c>
      <c r="AX892" s="14" t="s">
        <v>73</v>
      </c>
      <c r="AY892" s="253" t="s">
        <v>155</v>
      </c>
    </row>
    <row r="893" s="14" customFormat="1">
      <c r="A893" s="14"/>
      <c r="B893" s="243"/>
      <c r="C893" s="244"/>
      <c r="D893" s="234" t="s">
        <v>163</v>
      </c>
      <c r="E893" s="245" t="s">
        <v>1</v>
      </c>
      <c r="F893" s="246" t="s">
        <v>366</v>
      </c>
      <c r="G893" s="244"/>
      <c r="H893" s="247">
        <v>22.800000000000001</v>
      </c>
      <c r="I893" s="248"/>
      <c r="J893" s="244"/>
      <c r="K893" s="244"/>
      <c r="L893" s="249"/>
      <c r="M893" s="250"/>
      <c r="N893" s="251"/>
      <c r="O893" s="251"/>
      <c r="P893" s="251"/>
      <c r="Q893" s="251"/>
      <c r="R893" s="251"/>
      <c r="S893" s="251"/>
      <c r="T893" s="252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T893" s="253" t="s">
        <v>163</v>
      </c>
      <c r="AU893" s="253" t="s">
        <v>83</v>
      </c>
      <c r="AV893" s="14" t="s">
        <v>83</v>
      </c>
      <c r="AW893" s="14" t="s">
        <v>30</v>
      </c>
      <c r="AX893" s="14" t="s">
        <v>73</v>
      </c>
      <c r="AY893" s="253" t="s">
        <v>155</v>
      </c>
    </row>
    <row r="894" s="14" customFormat="1">
      <c r="A894" s="14"/>
      <c r="B894" s="243"/>
      <c r="C894" s="244"/>
      <c r="D894" s="234" t="s">
        <v>163</v>
      </c>
      <c r="E894" s="245" t="s">
        <v>1</v>
      </c>
      <c r="F894" s="246" t="s">
        <v>367</v>
      </c>
      <c r="G894" s="244"/>
      <c r="H894" s="247">
        <v>15.199999999999999</v>
      </c>
      <c r="I894" s="248"/>
      <c r="J894" s="244"/>
      <c r="K894" s="244"/>
      <c r="L894" s="249"/>
      <c r="M894" s="250"/>
      <c r="N894" s="251"/>
      <c r="O894" s="251"/>
      <c r="P894" s="251"/>
      <c r="Q894" s="251"/>
      <c r="R894" s="251"/>
      <c r="S894" s="251"/>
      <c r="T894" s="252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253" t="s">
        <v>163</v>
      </c>
      <c r="AU894" s="253" t="s">
        <v>83</v>
      </c>
      <c r="AV894" s="14" t="s">
        <v>83</v>
      </c>
      <c r="AW894" s="14" t="s">
        <v>30</v>
      </c>
      <c r="AX894" s="14" t="s">
        <v>73</v>
      </c>
      <c r="AY894" s="253" t="s">
        <v>155</v>
      </c>
    </row>
    <row r="895" s="14" customFormat="1">
      <c r="A895" s="14"/>
      <c r="B895" s="243"/>
      <c r="C895" s="244"/>
      <c r="D895" s="234" t="s">
        <v>163</v>
      </c>
      <c r="E895" s="245" t="s">
        <v>1</v>
      </c>
      <c r="F895" s="246" t="s">
        <v>368</v>
      </c>
      <c r="G895" s="244"/>
      <c r="H895" s="247">
        <v>10.710000000000001</v>
      </c>
      <c r="I895" s="248"/>
      <c r="J895" s="244"/>
      <c r="K895" s="244"/>
      <c r="L895" s="249"/>
      <c r="M895" s="250"/>
      <c r="N895" s="251"/>
      <c r="O895" s="251"/>
      <c r="P895" s="251"/>
      <c r="Q895" s="251"/>
      <c r="R895" s="251"/>
      <c r="S895" s="251"/>
      <c r="T895" s="252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53" t="s">
        <v>163</v>
      </c>
      <c r="AU895" s="253" t="s">
        <v>83</v>
      </c>
      <c r="AV895" s="14" t="s">
        <v>83</v>
      </c>
      <c r="AW895" s="14" t="s">
        <v>30</v>
      </c>
      <c r="AX895" s="14" t="s">
        <v>73</v>
      </c>
      <c r="AY895" s="253" t="s">
        <v>155</v>
      </c>
    </row>
    <row r="896" s="14" customFormat="1">
      <c r="A896" s="14"/>
      <c r="B896" s="243"/>
      <c r="C896" s="244"/>
      <c r="D896" s="234" t="s">
        <v>163</v>
      </c>
      <c r="E896" s="245" t="s">
        <v>1</v>
      </c>
      <c r="F896" s="246" t="s">
        <v>369</v>
      </c>
      <c r="G896" s="244"/>
      <c r="H896" s="247">
        <v>7.1399999999999997</v>
      </c>
      <c r="I896" s="248"/>
      <c r="J896" s="244"/>
      <c r="K896" s="244"/>
      <c r="L896" s="249"/>
      <c r="M896" s="250"/>
      <c r="N896" s="251"/>
      <c r="O896" s="251"/>
      <c r="P896" s="251"/>
      <c r="Q896" s="251"/>
      <c r="R896" s="251"/>
      <c r="S896" s="251"/>
      <c r="T896" s="252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53" t="s">
        <v>163</v>
      </c>
      <c r="AU896" s="253" t="s">
        <v>83</v>
      </c>
      <c r="AV896" s="14" t="s">
        <v>83</v>
      </c>
      <c r="AW896" s="14" t="s">
        <v>30</v>
      </c>
      <c r="AX896" s="14" t="s">
        <v>73</v>
      </c>
      <c r="AY896" s="253" t="s">
        <v>155</v>
      </c>
    </row>
    <row r="897" s="14" customFormat="1">
      <c r="A897" s="14"/>
      <c r="B897" s="243"/>
      <c r="C897" s="244"/>
      <c r="D897" s="234" t="s">
        <v>163</v>
      </c>
      <c r="E897" s="245" t="s">
        <v>1</v>
      </c>
      <c r="F897" s="246" t="s">
        <v>370</v>
      </c>
      <c r="G897" s="244"/>
      <c r="H897" s="247">
        <v>6.75</v>
      </c>
      <c r="I897" s="248"/>
      <c r="J897" s="244"/>
      <c r="K897" s="244"/>
      <c r="L897" s="249"/>
      <c r="M897" s="250"/>
      <c r="N897" s="251"/>
      <c r="O897" s="251"/>
      <c r="P897" s="251"/>
      <c r="Q897" s="251"/>
      <c r="R897" s="251"/>
      <c r="S897" s="251"/>
      <c r="T897" s="252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53" t="s">
        <v>163</v>
      </c>
      <c r="AU897" s="253" t="s">
        <v>83</v>
      </c>
      <c r="AV897" s="14" t="s">
        <v>83</v>
      </c>
      <c r="AW897" s="14" t="s">
        <v>30</v>
      </c>
      <c r="AX897" s="14" t="s">
        <v>73</v>
      </c>
      <c r="AY897" s="253" t="s">
        <v>155</v>
      </c>
    </row>
    <row r="898" s="14" customFormat="1">
      <c r="A898" s="14"/>
      <c r="B898" s="243"/>
      <c r="C898" s="244"/>
      <c r="D898" s="234" t="s">
        <v>163</v>
      </c>
      <c r="E898" s="245" t="s">
        <v>1</v>
      </c>
      <c r="F898" s="246" t="s">
        <v>371</v>
      </c>
      <c r="G898" s="244"/>
      <c r="H898" s="247">
        <v>1.2</v>
      </c>
      <c r="I898" s="248"/>
      <c r="J898" s="244"/>
      <c r="K898" s="244"/>
      <c r="L898" s="249"/>
      <c r="M898" s="250"/>
      <c r="N898" s="251"/>
      <c r="O898" s="251"/>
      <c r="P898" s="251"/>
      <c r="Q898" s="251"/>
      <c r="R898" s="251"/>
      <c r="S898" s="251"/>
      <c r="T898" s="252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53" t="s">
        <v>163</v>
      </c>
      <c r="AU898" s="253" t="s">
        <v>83</v>
      </c>
      <c r="AV898" s="14" t="s">
        <v>83</v>
      </c>
      <c r="AW898" s="14" t="s">
        <v>30</v>
      </c>
      <c r="AX898" s="14" t="s">
        <v>73</v>
      </c>
      <c r="AY898" s="253" t="s">
        <v>155</v>
      </c>
    </row>
    <row r="899" s="14" customFormat="1">
      <c r="A899" s="14"/>
      <c r="B899" s="243"/>
      <c r="C899" s="244"/>
      <c r="D899" s="234" t="s">
        <v>163</v>
      </c>
      <c r="E899" s="245" t="s">
        <v>1</v>
      </c>
      <c r="F899" s="246" t="s">
        <v>372</v>
      </c>
      <c r="G899" s="244"/>
      <c r="H899" s="247">
        <v>2.3999999999999999</v>
      </c>
      <c r="I899" s="248"/>
      <c r="J899" s="244"/>
      <c r="K899" s="244"/>
      <c r="L899" s="249"/>
      <c r="M899" s="250"/>
      <c r="N899" s="251"/>
      <c r="O899" s="251"/>
      <c r="P899" s="251"/>
      <c r="Q899" s="251"/>
      <c r="R899" s="251"/>
      <c r="S899" s="251"/>
      <c r="T899" s="252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53" t="s">
        <v>163</v>
      </c>
      <c r="AU899" s="253" t="s">
        <v>83</v>
      </c>
      <c r="AV899" s="14" t="s">
        <v>83</v>
      </c>
      <c r="AW899" s="14" t="s">
        <v>30</v>
      </c>
      <c r="AX899" s="14" t="s">
        <v>73</v>
      </c>
      <c r="AY899" s="253" t="s">
        <v>155</v>
      </c>
    </row>
    <row r="900" s="14" customFormat="1">
      <c r="A900" s="14"/>
      <c r="B900" s="243"/>
      <c r="C900" s="244"/>
      <c r="D900" s="234" t="s">
        <v>163</v>
      </c>
      <c r="E900" s="245" t="s">
        <v>1</v>
      </c>
      <c r="F900" s="246" t="s">
        <v>499</v>
      </c>
      <c r="G900" s="244"/>
      <c r="H900" s="247">
        <v>-123.90000000000001</v>
      </c>
      <c r="I900" s="248"/>
      <c r="J900" s="244"/>
      <c r="K900" s="244"/>
      <c r="L900" s="249"/>
      <c r="M900" s="250"/>
      <c r="N900" s="251"/>
      <c r="O900" s="251"/>
      <c r="P900" s="251"/>
      <c r="Q900" s="251"/>
      <c r="R900" s="251"/>
      <c r="S900" s="251"/>
      <c r="T900" s="252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53" t="s">
        <v>163</v>
      </c>
      <c r="AU900" s="253" t="s">
        <v>83</v>
      </c>
      <c r="AV900" s="14" t="s">
        <v>83</v>
      </c>
      <c r="AW900" s="14" t="s">
        <v>30</v>
      </c>
      <c r="AX900" s="14" t="s">
        <v>73</v>
      </c>
      <c r="AY900" s="253" t="s">
        <v>155</v>
      </c>
    </row>
    <row r="901" s="15" customFormat="1">
      <c r="A901" s="15"/>
      <c r="B901" s="254"/>
      <c r="C901" s="255"/>
      <c r="D901" s="234" t="s">
        <v>163</v>
      </c>
      <c r="E901" s="256" t="s">
        <v>1</v>
      </c>
      <c r="F901" s="257" t="s">
        <v>166</v>
      </c>
      <c r="G901" s="255"/>
      <c r="H901" s="258">
        <v>225.90000000000001</v>
      </c>
      <c r="I901" s="259"/>
      <c r="J901" s="255"/>
      <c r="K901" s="255"/>
      <c r="L901" s="260"/>
      <c r="M901" s="261"/>
      <c r="N901" s="262"/>
      <c r="O901" s="262"/>
      <c r="P901" s="262"/>
      <c r="Q901" s="262"/>
      <c r="R901" s="262"/>
      <c r="S901" s="262"/>
      <c r="T901" s="263"/>
      <c r="U901" s="15"/>
      <c r="V901" s="15"/>
      <c r="W901" s="15"/>
      <c r="X901" s="15"/>
      <c r="Y901" s="15"/>
      <c r="Z901" s="15"/>
      <c r="AA901" s="15"/>
      <c r="AB901" s="15"/>
      <c r="AC901" s="15"/>
      <c r="AD901" s="15"/>
      <c r="AE901" s="15"/>
      <c r="AT901" s="264" t="s">
        <v>163</v>
      </c>
      <c r="AU901" s="264" t="s">
        <v>83</v>
      </c>
      <c r="AV901" s="15" t="s">
        <v>162</v>
      </c>
      <c r="AW901" s="15" t="s">
        <v>30</v>
      </c>
      <c r="AX901" s="15" t="s">
        <v>73</v>
      </c>
      <c r="AY901" s="264" t="s">
        <v>155</v>
      </c>
    </row>
    <row r="902" s="14" customFormat="1">
      <c r="A902" s="14"/>
      <c r="B902" s="243"/>
      <c r="C902" s="244"/>
      <c r="D902" s="234" t="s">
        <v>163</v>
      </c>
      <c r="E902" s="245" t="s">
        <v>1</v>
      </c>
      <c r="F902" s="246" t="s">
        <v>830</v>
      </c>
      <c r="G902" s="244"/>
      <c r="H902" s="247">
        <v>259.78500000000003</v>
      </c>
      <c r="I902" s="248"/>
      <c r="J902" s="244"/>
      <c r="K902" s="244"/>
      <c r="L902" s="249"/>
      <c r="M902" s="250"/>
      <c r="N902" s="251"/>
      <c r="O902" s="251"/>
      <c r="P902" s="251"/>
      <c r="Q902" s="251"/>
      <c r="R902" s="251"/>
      <c r="S902" s="251"/>
      <c r="T902" s="252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253" t="s">
        <v>163</v>
      </c>
      <c r="AU902" s="253" t="s">
        <v>83</v>
      </c>
      <c r="AV902" s="14" t="s">
        <v>83</v>
      </c>
      <c r="AW902" s="14" t="s">
        <v>30</v>
      </c>
      <c r="AX902" s="14" t="s">
        <v>73</v>
      </c>
      <c r="AY902" s="253" t="s">
        <v>155</v>
      </c>
    </row>
    <row r="903" s="15" customFormat="1">
      <c r="A903" s="15"/>
      <c r="B903" s="254"/>
      <c r="C903" s="255"/>
      <c r="D903" s="234" t="s">
        <v>163</v>
      </c>
      <c r="E903" s="256" t="s">
        <v>1</v>
      </c>
      <c r="F903" s="257" t="s">
        <v>166</v>
      </c>
      <c r="G903" s="255"/>
      <c r="H903" s="258">
        <v>259.78500000000003</v>
      </c>
      <c r="I903" s="259"/>
      <c r="J903" s="255"/>
      <c r="K903" s="255"/>
      <c r="L903" s="260"/>
      <c r="M903" s="261"/>
      <c r="N903" s="262"/>
      <c r="O903" s="262"/>
      <c r="P903" s="262"/>
      <c r="Q903" s="262"/>
      <c r="R903" s="262"/>
      <c r="S903" s="262"/>
      <c r="T903" s="263"/>
      <c r="U903" s="15"/>
      <c r="V903" s="15"/>
      <c r="W903" s="15"/>
      <c r="X903" s="15"/>
      <c r="Y903" s="15"/>
      <c r="Z903" s="15"/>
      <c r="AA903" s="15"/>
      <c r="AB903" s="15"/>
      <c r="AC903" s="15"/>
      <c r="AD903" s="15"/>
      <c r="AE903" s="15"/>
      <c r="AT903" s="264" t="s">
        <v>163</v>
      </c>
      <c r="AU903" s="264" t="s">
        <v>83</v>
      </c>
      <c r="AV903" s="15" t="s">
        <v>162</v>
      </c>
      <c r="AW903" s="15" t="s">
        <v>30</v>
      </c>
      <c r="AX903" s="15" t="s">
        <v>81</v>
      </c>
      <c r="AY903" s="264" t="s">
        <v>155</v>
      </c>
    </row>
    <row r="904" s="2" customFormat="1" ht="24.15" customHeight="1">
      <c r="A904" s="39"/>
      <c r="B904" s="40"/>
      <c r="C904" s="219" t="s">
        <v>569</v>
      </c>
      <c r="D904" s="219" t="s">
        <v>157</v>
      </c>
      <c r="E904" s="220" t="s">
        <v>831</v>
      </c>
      <c r="F904" s="221" t="s">
        <v>832</v>
      </c>
      <c r="G904" s="222" t="s">
        <v>354</v>
      </c>
      <c r="H904" s="223">
        <v>80</v>
      </c>
      <c r="I904" s="224"/>
      <c r="J904" s="225">
        <f>ROUND(I904*H904,2)</f>
        <v>0</v>
      </c>
      <c r="K904" s="221" t="s">
        <v>161</v>
      </c>
      <c r="L904" s="45"/>
      <c r="M904" s="226" t="s">
        <v>1</v>
      </c>
      <c r="N904" s="227" t="s">
        <v>38</v>
      </c>
      <c r="O904" s="92"/>
      <c r="P904" s="228">
        <f>O904*H904</f>
        <v>0</v>
      </c>
      <c r="Q904" s="228">
        <v>0.0021700000000000001</v>
      </c>
      <c r="R904" s="228">
        <f>Q904*H904</f>
        <v>0.1736</v>
      </c>
      <c r="S904" s="228">
        <v>0</v>
      </c>
      <c r="T904" s="229">
        <f>S904*H904</f>
        <v>0</v>
      </c>
      <c r="U904" s="39"/>
      <c r="V904" s="39"/>
      <c r="W904" s="39"/>
      <c r="X904" s="39"/>
      <c r="Y904" s="39"/>
      <c r="Z904" s="39"/>
      <c r="AA904" s="39"/>
      <c r="AB904" s="39"/>
      <c r="AC904" s="39"/>
      <c r="AD904" s="39"/>
      <c r="AE904" s="39"/>
      <c r="AR904" s="230" t="s">
        <v>200</v>
      </c>
      <c r="AT904" s="230" t="s">
        <v>157</v>
      </c>
      <c r="AU904" s="230" t="s">
        <v>83</v>
      </c>
      <c r="AY904" s="18" t="s">
        <v>155</v>
      </c>
      <c r="BE904" s="231">
        <f>IF(N904="základní",J904,0)</f>
        <v>0</v>
      </c>
      <c r="BF904" s="231">
        <f>IF(N904="snížená",J904,0)</f>
        <v>0</v>
      </c>
      <c r="BG904" s="231">
        <f>IF(N904="zákl. přenesená",J904,0)</f>
        <v>0</v>
      </c>
      <c r="BH904" s="231">
        <f>IF(N904="sníž. přenesená",J904,0)</f>
        <v>0</v>
      </c>
      <c r="BI904" s="231">
        <f>IF(N904="nulová",J904,0)</f>
        <v>0</v>
      </c>
      <c r="BJ904" s="18" t="s">
        <v>81</v>
      </c>
      <c r="BK904" s="231">
        <f>ROUND(I904*H904,2)</f>
        <v>0</v>
      </c>
      <c r="BL904" s="18" t="s">
        <v>200</v>
      </c>
      <c r="BM904" s="230" t="s">
        <v>833</v>
      </c>
    </row>
    <row r="905" s="13" customFormat="1">
      <c r="A905" s="13"/>
      <c r="B905" s="232"/>
      <c r="C905" s="233"/>
      <c r="D905" s="234" t="s">
        <v>163</v>
      </c>
      <c r="E905" s="235" t="s">
        <v>1</v>
      </c>
      <c r="F905" s="236" t="s">
        <v>565</v>
      </c>
      <c r="G905" s="233"/>
      <c r="H905" s="235" t="s">
        <v>1</v>
      </c>
      <c r="I905" s="237"/>
      <c r="J905" s="233"/>
      <c r="K905" s="233"/>
      <c r="L905" s="238"/>
      <c r="M905" s="239"/>
      <c r="N905" s="240"/>
      <c r="O905" s="240"/>
      <c r="P905" s="240"/>
      <c r="Q905" s="240"/>
      <c r="R905" s="240"/>
      <c r="S905" s="240"/>
      <c r="T905" s="241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T905" s="242" t="s">
        <v>163</v>
      </c>
      <c r="AU905" s="242" t="s">
        <v>83</v>
      </c>
      <c r="AV905" s="13" t="s">
        <v>81</v>
      </c>
      <c r="AW905" s="13" t="s">
        <v>30</v>
      </c>
      <c r="AX905" s="13" t="s">
        <v>73</v>
      </c>
      <c r="AY905" s="242" t="s">
        <v>155</v>
      </c>
    </row>
    <row r="906" s="14" customFormat="1">
      <c r="A906" s="14"/>
      <c r="B906" s="243"/>
      <c r="C906" s="244"/>
      <c r="D906" s="234" t="s">
        <v>163</v>
      </c>
      <c r="E906" s="245" t="s">
        <v>1</v>
      </c>
      <c r="F906" s="246" t="s">
        <v>834</v>
      </c>
      <c r="G906" s="244"/>
      <c r="H906" s="247">
        <v>80</v>
      </c>
      <c r="I906" s="248"/>
      <c r="J906" s="244"/>
      <c r="K906" s="244"/>
      <c r="L906" s="249"/>
      <c r="M906" s="250"/>
      <c r="N906" s="251"/>
      <c r="O906" s="251"/>
      <c r="P906" s="251"/>
      <c r="Q906" s="251"/>
      <c r="R906" s="251"/>
      <c r="S906" s="251"/>
      <c r="T906" s="252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253" t="s">
        <v>163</v>
      </c>
      <c r="AU906" s="253" t="s">
        <v>83</v>
      </c>
      <c r="AV906" s="14" t="s">
        <v>83</v>
      </c>
      <c r="AW906" s="14" t="s">
        <v>30</v>
      </c>
      <c r="AX906" s="14" t="s">
        <v>73</v>
      </c>
      <c r="AY906" s="253" t="s">
        <v>155</v>
      </c>
    </row>
    <row r="907" s="15" customFormat="1">
      <c r="A907" s="15"/>
      <c r="B907" s="254"/>
      <c r="C907" s="255"/>
      <c r="D907" s="234" t="s">
        <v>163</v>
      </c>
      <c r="E907" s="256" t="s">
        <v>1</v>
      </c>
      <c r="F907" s="257" t="s">
        <v>166</v>
      </c>
      <c r="G907" s="255"/>
      <c r="H907" s="258">
        <v>80</v>
      </c>
      <c r="I907" s="259"/>
      <c r="J907" s="255"/>
      <c r="K907" s="255"/>
      <c r="L907" s="260"/>
      <c r="M907" s="261"/>
      <c r="N907" s="262"/>
      <c r="O907" s="262"/>
      <c r="P907" s="262"/>
      <c r="Q907" s="262"/>
      <c r="R907" s="262"/>
      <c r="S907" s="262"/>
      <c r="T907" s="263"/>
      <c r="U907" s="15"/>
      <c r="V907" s="15"/>
      <c r="W907" s="15"/>
      <c r="X907" s="15"/>
      <c r="Y907" s="15"/>
      <c r="Z907" s="15"/>
      <c r="AA907" s="15"/>
      <c r="AB907" s="15"/>
      <c r="AC907" s="15"/>
      <c r="AD907" s="15"/>
      <c r="AE907" s="15"/>
      <c r="AT907" s="264" t="s">
        <v>163</v>
      </c>
      <c r="AU907" s="264" t="s">
        <v>83</v>
      </c>
      <c r="AV907" s="15" t="s">
        <v>162</v>
      </c>
      <c r="AW907" s="15" t="s">
        <v>30</v>
      </c>
      <c r="AX907" s="15" t="s">
        <v>81</v>
      </c>
      <c r="AY907" s="264" t="s">
        <v>155</v>
      </c>
    </row>
    <row r="908" s="2" customFormat="1" ht="24.15" customHeight="1">
      <c r="A908" s="39"/>
      <c r="B908" s="40"/>
      <c r="C908" s="219" t="s">
        <v>835</v>
      </c>
      <c r="D908" s="219" t="s">
        <v>157</v>
      </c>
      <c r="E908" s="220" t="s">
        <v>836</v>
      </c>
      <c r="F908" s="221" t="s">
        <v>837</v>
      </c>
      <c r="G908" s="222" t="s">
        <v>658</v>
      </c>
      <c r="H908" s="223">
        <v>1.651</v>
      </c>
      <c r="I908" s="224"/>
      <c r="J908" s="225">
        <f>ROUND(I908*H908,2)</f>
        <v>0</v>
      </c>
      <c r="K908" s="221" t="s">
        <v>161</v>
      </c>
      <c r="L908" s="45"/>
      <c r="M908" s="226" t="s">
        <v>1</v>
      </c>
      <c r="N908" s="227" t="s">
        <v>38</v>
      </c>
      <c r="O908" s="92"/>
      <c r="P908" s="228">
        <f>O908*H908</f>
        <v>0</v>
      </c>
      <c r="Q908" s="228">
        <v>0</v>
      </c>
      <c r="R908" s="228">
        <f>Q908*H908</f>
        <v>0</v>
      </c>
      <c r="S908" s="228">
        <v>0</v>
      </c>
      <c r="T908" s="229">
        <f>S908*H908</f>
        <v>0</v>
      </c>
      <c r="U908" s="39"/>
      <c r="V908" s="39"/>
      <c r="W908" s="39"/>
      <c r="X908" s="39"/>
      <c r="Y908" s="39"/>
      <c r="Z908" s="39"/>
      <c r="AA908" s="39"/>
      <c r="AB908" s="39"/>
      <c r="AC908" s="39"/>
      <c r="AD908" s="39"/>
      <c r="AE908" s="39"/>
      <c r="AR908" s="230" t="s">
        <v>200</v>
      </c>
      <c r="AT908" s="230" t="s">
        <v>157</v>
      </c>
      <c r="AU908" s="230" t="s">
        <v>83</v>
      </c>
      <c r="AY908" s="18" t="s">
        <v>155</v>
      </c>
      <c r="BE908" s="231">
        <f>IF(N908="základní",J908,0)</f>
        <v>0</v>
      </c>
      <c r="BF908" s="231">
        <f>IF(N908="snížená",J908,0)</f>
        <v>0</v>
      </c>
      <c r="BG908" s="231">
        <f>IF(N908="zákl. přenesená",J908,0)</f>
        <v>0</v>
      </c>
      <c r="BH908" s="231">
        <f>IF(N908="sníž. přenesená",J908,0)</f>
        <v>0</v>
      </c>
      <c r="BI908" s="231">
        <f>IF(N908="nulová",J908,0)</f>
        <v>0</v>
      </c>
      <c r="BJ908" s="18" t="s">
        <v>81</v>
      </c>
      <c r="BK908" s="231">
        <f>ROUND(I908*H908,2)</f>
        <v>0</v>
      </c>
      <c r="BL908" s="18" t="s">
        <v>200</v>
      </c>
      <c r="BM908" s="230" t="s">
        <v>838</v>
      </c>
    </row>
    <row r="909" s="12" customFormat="1" ht="22.8" customHeight="1">
      <c r="A909" s="12"/>
      <c r="B909" s="203"/>
      <c r="C909" s="204"/>
      <c r="D909" s="205" t="s">
        <v>72</v>
      </c>
      <c r="E909" s="217" t="s">
        <v>839</v>
      </c>
      <c r="F909" s="217" t="s">
        <v>840</v>
      </c>
      <c r="G909" s="204"/>
      <c r="H909" s="204"/>
      <c r="I909" s="207"/>
      <c r="J909" s="218">
        <f>BK909</f>
        <v>0</v>
      </c>
      <c r="K909" s="204"/>
      <c r="L909" s="209"/>
      <c r="M909" s="210"/>
      <c r="N909" s="211"/>
      <c r="O909" s="211"/>
      <c r="P909" s="212">
        <f>SUM(P910:P914)</f>
        <v>0</v>
      </c>
      <c r="Q909" s="211"/>
      <c r="R909" s="212">
        <f>SUM(R910:R914)</f>
        <v>0</v>
      </c>
      <c r="S909" s="211"/>
      <c r="T909" s="213">
        <f>SUM(T910:T914)</f>
        <v>0</v>
      </c>
      <c r="U909" s="12"/>
      <c r="V909" s="12"/>
      <c r="W909" s="12"/>
      <c r="X909" s="12"/>
      <c r="Y909" s="12"/>
      <c r="Z909" s="12"/>
      <c r="AA909" s="12"/>
      <c r="AB909" s="12"/>
      <c r="AC909" s="12"/>
      <c r="AD909" s="12"/>
      <c r="AE909" s="12"/>
      <c r="AR909" s="214" t="s">
        <v>83</v>
      </c>
      <c r="AT909" s="215" t="s">
        <v>72</v>
      </c>
      <c r="AU909" s="215" t="s">
        <v>81</v>
      </c>
      <c r="AY909" s="214" t="s">
        <v>155</v>
      </c>
      <c r="BK909" s="216">
        <f>SUM(BK910:BK914)</f>
        <v>0</v>
      </c>
    </row>
    <row r="910" s="2" customFormat="1" ht="24.15" customHeight="1">
      <c r="A910" s="39"/>
      <c r="B910" s="40"/>
      <c r="C910" s="219" t="s">
        <v>572</v>
      </c>
      <c r="D910" s="219" t="s">
        <v>157</v>
      </c>
      <c r="E910" s="220" t="s">
        <v>841</v>
      </c>
      <c r="F910" s="221" t="s">
        <v>842</v>
      </c>
      <c r="G910" s="222" t="s">
        <v>184</v>
      </c>
      <c r="H910" s="223">
        <v>3</v>
      </c>
      <c r="I910" s="224"/>
      <c r="J910" s="225">
        <f>ROUND(I910*H910,2)</f>
        <v>0</v>
      </c>
      <c r="K910" s="221" t="s">
        <v>185</v>
      </c>
      <c r="L910" s="45"/>
      <c r="M910" s="226" t="s">
        <v>1</v>
      </c>
      <c r="N910" s="227" t="s">
        <v>38</v>
      </c>
      <c r="O910" s="92"/>
      <c r="P910" s="228">
        <f>O910*H910</f>
        <v>0</v>
      </c>
      <c r="Q910" s="228">
        <v>0</v>
      </c>
      <c r="R910" s="228">
        <f>Q910*H910</f>
        <v>0</v>
      </c>
      <c r="S910" s="228">
        <v>0</v>
      </c>
      <c r="T910" s="229">
        <f>S910*H910</f>
        <v>0</v>
      </c>
      <c r="U910" s="39"/>
      <c r="V910" s="39"/>
      <c r="W910" s="39"/>
      <c r="X910" s="39"/>
      <c r="Y910" s="39"/>
      <c r="Z910" s="39"/>
      <c r="AA910" s="39"/>
      <c r="AB910" s="39"/>
      <c r="AC910" s="39"/>
      <c r="AD910" s="39"/>
      <c r="AE910" s="39"/>
      <c r="AR910" s="230" t="s">
        <v>200</v>
      </c>
      <c r="AT910" s="230" t="s">
        <v>157</v>
      </c>
      <c r="AU910" s="230" t="s">
        <v>83</v>
      </c>
      <c r="AY910" s="18" t="s">
        <v>155</v>
      </c>
      <c r="BE910" s="231">
        <f>IF(N910="základní",J910,0)</f>
        <v>0</v>
      </c>
      <c r="BF910" s="231">
        <f>IF(N910="snížená",J910,0)</f>
        <v>0</v>
      </c>
      <c r="BG910" s="231">
        <f>IF(N910="zákl. přenesená",J910,0)</f>
        <v>0</v>
      </c>
      <c r="BH910" s="231">
        <f>IF(N910="sníž. přenesená",J910,0)</f>
        <v>0</v>
      </c>
      <c r="BI910" s="231">
        <f>IF(N910="nulová",J910,0)</f>
        <v>0</v>
      </c>
      <c r="BJ910" s="18" t="s">
        <v>81</v>
      </c>
      <c r="BK910" s="231">
        <f>ROUND(I910*H910,2)</f>
        <v>0</v>
      </c>
      <c r="BL910" s="18" t="s">
        <v>200</v>
      </c>
      <c r="BM910" s="230" t="s">
        <v>843</v>
      </c>
    </row>
    <row r="911" s="13" customFormat="1">
      <c r="A911" s="13"/>
      <c r="B911" s="232"/>
      <c r="C911" s="233"/>
      <c r="D911" s="234" t="s">
        <v>163</v>
      </c>
      <c r="E911" s="235" t="s">
        <v>1</v>
      </c>
      <c r="F911" s="236" t="s">
        <v>844</v>
      </c>
      <c r="G911" s="233"/>
      <c r="H911" s="235" t="s">
        <v>1</v>
      </c>
      <c r="I911" s="237"/>
      <c r="J911" s="233"/>
      <c r="K911" s="233"/>
      <c r="L911" s="238"/>
      <c r="M911" s="239"/>
      <c r="N911" s="240"/>
      <c r="O911" s="240"/>
      <c r="P911" s="240"/>
      <c r="Q911" s="240"/>
      <c r="R911" s="240"/>
      <c r="S911" s="240"/>
      <c r="T911" s="241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42" t="s">
        <v>163</v>
      </c>
      <c r="AU911" s="242" t="s">
        <v>83</v>
      </c>
      <c r="AV911" s="13" t="s">
        <v>81</v>
      </c>
      <c r="AW911" s="13" t="s">
        <v>30</v>
      </c>
      <c r="AX911" s="13" t="s">
        <v>73</v>
      </c>
      <c r="AY911" s="242" t="s">
        <v>155</v>
      </c>
    </row>
    <row r="912" s="13" customFormat="1">
      <c r="A912" s="13"/>
      <c r="B912" s="232"/>
      <c r="C912" s="233"/>
      <c r="D912" s="234" t="s">
        <v>163</v>
      </c>
      <c r="E912" s="235" t="s">
        <v>1</v>
      </c>
      <c r="F912" s="236" t="s">
        <v>845</v>
      </c>
      <c r="G912" s="233"/>
      <c r="H912" s="235" t="s">
        <v>1</v>
      </c>
      <c r="I912" s="237"/>
      <c r="J912" s="233"/>
      <c r="K912" s="233"/>
      <c r="L912" s="238"/>
      <c r="M912" s="239"/>
      <c r="N912" s="240"/>
      <c r="O912" s="240"/>
      <c r="P912" s="240"/>
      <c r="Q912" s="240"/>
      <c r="R912" s="240"/>
      <c r="S912" s="240"/>
      <c r="T912" s="241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242" t="s">
        <v>163</v>
      </c>
      <c r="AU912" s="242" t="s">
        <v>83</v>
      </c>
      <c r="AV912" s="13" t="s">
        <v>81</v>
      </c>
      <c r="AW912" s="13" t="s">
        <v>30</v>
      </c>
      <c r="AX912" s="13" t="s">
        <v>73</v>
      </c>
      <c r="AY912" s="242" t="s">
        <v>155</v>
      </c>
    </row>
    <row r="913" s="14" customFormat="1">
      <c r="A913" s="14"/>
      <c r="B913" s="243"/>
      <c r="C913" s="244"/>
      <c r="D913" s="234" t="s">
        <v>163</v>
      </c>
      <c r="E913" s="245" t="s">
        <v>1</v>
      </c>
      <c r="F913" s="246" t="s">
        <v>169</v>
      </c>
      <c r="G913" s="244"/>
      <c r="H913" s="247">
        <v>3</v>
      </c>
      <c r="I913" s="248"/>
      <c r="J913" s="244"/>
      <c r="K913" s="244"/>
      <c r="L913" s="249"/>
      <c r="M913" s="250"/>
      <c r="N913" s="251"/>
      <c r="O913" s="251"/>
      <c r="P913" s="251"/>
      <c r="Q913" s="251"/>
      <c r="R913" s="251"/>
      <c r="S913" s="251"/>
      <c r="T913" s="252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T913" s="253" t="s">
        <v>163</v>
      </c>
      <c r="AU913" s="253" t="s">
        <v>83</v>
      </c>
      <c r="AV913" s="14" t="s">
        <v>83</v>
      </c>
      <c r="AW913" s="14" t="s">
        <v>30</v>
      </c>
      <c r="AX913" s="14" t="s">
        <v>73</v>
      </c>
      <c r="AY913" s="253" t="s">
        <v>155</v>
      </c>
    </row>
    <row r="914" s="15" customFormat="1">
      <c r="A914" s="15"/>
      <c r="B914" s="254"/>
      <c r="C914" s="255"/>
      <c r="D914" s="234" t="s">
        <v>163</v>
      </c>
      <c r="E914" s="256" t="s">
        <v>1</v>
      </c>
      <c r="F914" s="257" t="s">
        <v>166</v>
      </c>
      <c r="G914" s="255"/>
      <c r="H914" s="258">
        <v>3</v>
      </c>
      <c r="I914" s="259"/>
      <c r="J914" s="255"/>
      <c r="K914" s="255"/>
      <c r="L914" s="260"/>
      <c r="M914" s="261"/>
      <c r="N914" s="262"/>
      <c r="O914" s="262"/>
      <c r="P914" s="262"/>
      <c r="Q914" s="262"/>
      <c r="R914" s="262"/>
      <c r="S914" s="262"/>
      <c r="T914" s="263"/>
      <c r="U914" s="15"/>
      <c r="V914" s="15"/>
      <c r="W914" s="15"/>
      <c r="X914" s="15"/>
      <c r="Y914" s="15"/>
      <c r="Z914" s="15"/>
      <c r="AA914" s="15"/>
      <c r="AB914" s="15"/>
      <c r="AC914" s="15"/>
      <c r="AD914" s="15"/>
      <c r="AE914" s="15"/>
      <c r="AT914" s="264" t="s">
        <v>163</v>
      </c>
      <c r="AU914" s="264" t="s">
        <v>83</v>
      </c>
      <c r="AV914" s="15" t="s">
        <v>162</v>
      </c>
      <c r="AW914" s="15" t="s">
        <v>30</v>
      </c>
      <c r="AX914" s="15" t="s">
        <v>81</v>
      </c>
      <c r="AY914" s="264" t="s">
        <v>155</v>
      </c>
    </row>
    <row r="915" s="12" customFormat="1" ht="22.8" customHeight="1">
      <c r="A915" s="12"/>
      <c r="B915" s="203"/>
      <c r="C915" s="204"/>
      <c r="D915" s="205" t="s">
        <v>72</v>
      </c>
      <c r="E915" s="217" t="s">
        <v>846</v>
      </c>
      <c r="F915" s="217" t="s">
        <v>847</v>
      </c>
      <c r="G915" s="204"/>
      <c r="H915" s="204"/>
      <c r="I915" s="207"/>
      <c r="J915" s="218">
        <f>BK915</f>
        <v>0</v>
      </c>
      <c r="K915" s="204"/>
      <c r="L915" s="209"/>
      <c r="M915" s="210"/>
      <c r="N915" s="211"/>
      <c r="O915" s="211"/>
      <c r="P915" s="212">
        <f>SUM(P916:P925)</f>
        <v>0</v>
      </c>
      <c r="Q915" s="211"/>
      <c r="R915" s="212">
        <f>SUM(R916:R925)</f>
        <v>0</v>
      </c>
      <c r="S915" s="211"/>
      <c r="T915" s="213">
        <f>SUM(T916:T925)</f>
        <v>0</v>
      </c>
      <c r="U915" s="12"/>
      <c r="V915" s="12"/>
      <c r="W915" s="12"/>
      <c r="X915" s="12"/>
      <c r="Y915" s="12"/>
      <c r="Z915" s="12"/>
      <c r="AA915" s="12"/>
      <c r="AB915" s="12"/>
      <c r="AC915" s="12"/>
      <c r="AD915" s="12"/>
      <c r="AE915" s="12"/>
      <c r="AR915" s="214" t="s">
        <v>83</v>
      </c>
      <c r="AT915" s="215" t="s">
        <v>72</v>
      </c>
      <c r="AU915" s="215" t="s">
        <v>81</v>
      </c>
      <c r="AY915" s="214" t="s">
        <v>155</v>
      </c>
      <c r="BK915" s="216">
        <f>SUM(BK916:BK925)</f>
        <v>0</v>
      </c>
    </row>
    <row r="916" s="2" customFormat="1" ht="24.15" customHeight="1">
      <c r="A916" s="39"/>
      <c r="B916" s="40"/>
      <c r="C916" s="219" t="s">
        <v>848</v>
      </c>
      <c r="D916" s="219" t="s">
        <v>157</v>
      </c>
      <c r="E916" s="220" t="s">
        <v>849</v>
      </c>
      <c r="F916" s="221" t="s">
        <v>850</v>
      </c>
      <c r="G916" s="222" t="s">
        <v>184</v>
      </c>
      <c r="H916" s="223">
        <v>1</v>
      </c>
      <c r="I916" s="224"/>
      <c r="J916" s="225">
        <f>ROUND(I916*H916,2)</f>
        <v>0</v>
      </c>
      <c r="K916" s="221" t="s">
        <v>185</v>
      </c>
      <c r="L916" s="45"/>
      <c r="M916" s="226" t="s">
        <v>1</v>
      </c>
      <c r="N916" s="227" t="s">
        <v>38</v>
      </c>
      <c r="O916" s="92"/>
      <c r="P916" s="228">
        <f>O916*H916</f>
        <v>0</v>
      </c>
      <c r="Q916" s="228">
        <v>0</v>
      </c>
      <c r="R916" s="228">
        <f>Q916*H916</f>
        <v>0</v>
      </c>
      <c r="S916" s="228">
        <v>0</v>
      </c>
      <c r="T916" s="229">
        <f>S916*H916</f>
        <v>0</v>
      </c>
      <c r="U916" s="39"/>
      <c r="V916" s="39"/>
      <c r="W916" s="39"/>
      <c r="X916" s="39"/>
      <c r="Y916" s="39"/>
      <c r="Z916" s="39"/>
      <c r="AA916" s="39"/>
      <c r="AB916" s="39"/>
      <c r="AC916" s="39"/>
      <c r="AD916" s="39"/>
      <c r="AE916" s="39"/>
      <c r="AR916" s="230" t="s">
        <v>200</v>
      </c>
      <c r="AT916" s="230" t="s">
        <v>157</v>
      </c>
      <c r="AU916" s="230" t="s">
        <v>83</v>
      </c>
      <c r="AY916" s="18" t="s">
        <v>155</v>
      </c>
      <c r="BE916" s="231">
        <f>IF(N916="základní",J916,0)</f>
        <v>0</v>
      </c>
      <c r="BF916" s="231">
        <f>IF(N916="snížená",J916,0)</f>
        <v>0</v>
      </c>
      <c r="BG916" s="231">
        <f>IF(N916="zákl. přenesená",J916,0)</f>
        <v>0</v>
      </c>
      <c r="BH916" s="231">
        <f>IF(N916="sníž. přenesená",J916,0)</f>
        <v>0</v>
      </c>
      <c r="BI916" s="231">
        <f>IF(N916="nulová",J916,0)</f>
        <v>0</v>
      </c>
      <c r="BJ916" s="18" t="s">
        <v>81</v>
      </c>
      <c r="BK916" s="231">
        <f>ROUND(I916*H916,2)</f>
        <v>0</v>
      </c>
      <c r="BL916" s="18" t="s">
        <v>200</v>
      </c>
      <c r="BM916" s="230" t="s">
        <v>851</v>
      </c>
    </row>
    <row r="917" s="2" customFormat="1">
      <c r="A917" s="39"/>
      <c r="B917" s="40"/>
      <c r="C917" s="41"/>
      <c r="D917" s="234" t="s">
        <v>272</v>
      </c>
      <c r="E917" s="41"/>
      <c r="F917" s="275" t="s">
        <v>564</v>
      </c>
      <c r="G917" s="41"/>
      <c r="H917" s="41"/>
      <c r="I917" s="276"/>
      <c r="J917" s="41"/>
      <c r="K917" s="41"/>
      <c r="L917" s="45"/>
      <c r="M917" s="277"/>
      <c r="N917" s="278"/>
      <c r="O917" s="92"/>
      <c r="P917" s="92"/>
      <c r="Q917" s="92"/>
      <c r="R917" s="92"/>
      <c r="S917" s="92"/>
      <c r="T917" s="93"/>
      <c r="U917" s="39"/>
      <c r="V917" s="39"/>
      <c r="W917" s="39"/>
      <c r="X917" s="39"/>
      <c r="Y917" s="39"/>
      <c r="Z917" s="39"/>
      <c r="AA917" s="39"/>
      <c r="AB917" s="39"/>
      <c r="AC917" s="39"/>
      <c r="AD917" s="39"/>
      <c r="AE917" s="39"/>
      <c r="AT917" s="18" t="s">
        <v>272</v>
      </c>
      <c r="AU917" s="18" t="s">
        <v>83</v>
      </c>
    </row>
    <row r="918" s="13" customFormat="1">
      <c r="A918" s="13"/>
      <c r="B918" s="232"/>
      <c r="C918" s="233"/>
      <c r="D918" s="234" t="s">
        <v>163</v>
      </c>
      <c r="E918" s="235" t="s">
        <v>1</v>
      </c>
      <c r="F918" s="236" t="s">
        <v>852</v>
      </c>
      <c r="G918" s="233"/>
      <c r="H918" s="235" t="s">
        <v>1</v>
      </c>
      <c r="I918" s="237"/>
      <c r="J918" s="233"/>
      <c r="K918" s="233"/>
      <c r="L918" s="238"/>
      <c r="M918" s="239"/>
      <c r="N918" s="240"/>
      <c r="O918" s="240"/>
      <c r="P918" s="240"/>
      <c r="Q918" s="240"/>
      <c r="R918" s="240"/>
      <c r="S918" s="240"/>
      <c r="T918" s="241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T918" s="242" t="s">
        <v>163</v>
      </c>
      <c r="AU918" s="242" t="s">
        <v>83</v>
      </c>
      <c r="AV918" s="13" t="s">
        <v>81</v>
      </c>
      <c r="AW918" s="13" t="s">
        <v>30</v>
      </c>
      <c r="AX918" s="13" t="s">
        <v>73</v>
      </c>
      <c r="AY918" s="242" t="s">
        <v>155</v>
      </c>
    </row>
    <row r="919" s="14" customFormat="1">
      <c r="A919" s="14"/>
      <c r="B919" s="243"/>
      <c r="C919" s="244"/>
      <c r="D919" s="234" t="s">
        <v>163</v>
      </c>
      <c r="E919" s="245" t="s">
        <v>1</v>
      </c>
      <c r="F919" s="246" t="s">
        <v>81</v>
      </c>
      <c r="G919" s="244"/>
      <c r="H919" s="247">
        <v>1</v>
      </c>
      <c r="I919" s="248"/>
      <c r="J919" s="244"/>
      <c r="K919" s="244"/>
      <c r="L919" s="249"/>
      <c r="M919" s="250"/>
      <c r="N919" s="251"/>
      <c r="O919" s="251"/>
      <c r="P919" s="251"/>
      <c r="Q919" s="251"/>
      <c r="R919" s="251"/>
      <c r="S919" s="251"/>
      <c r="T919" s="252"/>
      <c r="U919" s="14"/>
      <c r="V919" s="14"/>
      <c r="W919" s="14"/>
      <c r="X919" s="14"/>
      <c r="Y919" s="14"/>
      <c r="Z919" s="14"/>
      <c r="AA919" s="14"/>
      <c r="AB919" s="14"/>
      <c r="AC919" s="14"/>
      <c r="AD919" s="14"/>
      <c r="AE919" s="14"/>
      <c r="AT919" s="253" t="s">
        <v>163</v>
      </c>
      <c r="AU919" s="253" t="s">
        <v>83</v>
      </c>
      <c r="AV919" s="14" t="s">
        <v>83</v>
      </c>
      <c r="AW919" s="14" t="s">
        <v>30</v>
      </c>
      <c r="AX919" s="14" t="s">
        <v>73</v>
      </c>
      <c r="AY919" s="253" t="s">
        <v>155</v>
      </c>
    </row>
    <row r="920" s="15" customFormat="1">
      <c r="A920" s="15"/>
      <c r="B920" s="254"/>
      <c r="C920" s="255"/>
      <c r="D920" s="234" t="s">
        <v>163</v>
      </c>
      <c r="E920" s="256" t="s">
        <v>1</v>
      </c>
      <c r="F920" s="257" t="s">
        <v>166</v>
      </c>
      <c r="G920" s="255"/>
      <c r="H920" s="258">
        <v>1</v>
      </c>
      <c r="I920" s="259"/>
      <c r="J920" s="255"/>
      <c r="K920" s="255"/>
      <c r="L920" s="260"/>
      <c r="M920" s="261"/>
      <c r="N920" s="262"/>
      <c r="O920" s="262"/>
      <c r="P920" s="262"/>
      <c r="Q920" s="262"/>
      <c r="R920" s="262"/>
      <c r="S920" s="262"/>
      <c r="T920" s="263"/>
      <c r="U920" s="15"/>
      <c r="V920" s="15"/>
      <c r="W920" s="15"/>
      <c r="X920" s="15"/>
      <c r="Y920" s="15"/>
      <c r="Z920" s="15"/>
      <c r="AA920" s="15"/>
      <c r="AB920" s="15"/>
      <c r="AC920" s="15"/>
      <c r="AD920" s="15"/>
      <c r="AE920" s="15"/>
      <c r="AT920" s="264" t="s">
        <v>163</v>
      </c>
      <c r="AU920" s="264" t="s">
        <v>83</v>
      </c>
      <c r="AV920" s="15" t="s">
        <v>162</v>
      </c>
      <c r="AW920" s="15" t="s">
        <v>30</v>
      </c>
      <c r="AX920" s="15" t="s">
        <v>81</v>
      </c>
      <c r="AY920" s="264" t="s">
        <v>155</v>
      </c>
    </row>
    <row r="921" s="2" customFormat="1" ht="24.15" customHeight="1">
      <c r="A921" s="39"/>
      <c r="B921" s="40"/>
      <c r="C921" s="219" t="s">
        <v>578</v>
      </c>
      <c r="D921" s="219" t="s">
        <v>157</v>
      </c>
      <c r="E921" s="220" t="s">
        <v>853</v>
      </c>
      <c r="F921" s="221" t="s">
        <v>854</v>
      </c>
      <c r="G921" s="222" t="s">
        <v>184</v>
      </c>
      <c r="H921" s="223">
        <v>2</v>
      </c>
      <c r="I921" s="224"/>
      <c r="J921" s="225">
        <f>ROUND(I921*H921,2)</f>
        <v>0</v>
      </c>
      <c r="K921" s="221" t="s">
        <v>185</v>
      </c>
      <c r="L921" s="45"/>
      <c r="M921" s="226" t="s">
        <v>1</v>
      </c>
      <c r="N921" s="227" t="s">
        <v>38</v>
      </c>
      <c r="O921" s="92"/>
      <c r="P921" s="228">
        <f>O921*H921</f>
        <v>0</v>
      </c>
      <c r="Q921" s="228">
        <v>0</v>
      </c>
      <c r="R921" s="228">
        <f>Q921*H921</f>
        <v>0</v>
      </c>
      <c r="S921" s="228">
        <v>0</v>
      </c>
      <c r="T921" s="229">
        <f>S921*H921</f>
        <v>0</v>
      </c>
      <c r="U921" s="39"/>
      <c r="V921" s="39"/>
      <c r="W921" s="39"/>
      <c r="X921" s="39"/>
      <c r="Y921" s="39"/>
      <c r="Z921" s="39"/>
      <c r="AA921" s="39"/>
      <c r="AB921" s="39"/>
      <c r="AC921" s="39"/>
      <c r="AD921" s="39"/>
      <c r="AE921" s="39"/>
      <c r="AR921" s="230" t="s">
        <v>200</v>
      </c>
      <c r="AT921" s="230" t="s">
        <v>157</v>
      </c>
      <c r="AU921" s="230" t="s">
        <v>83</v>
      </c>
      <c r="AY921" s="18" t="s">
        <v>155</v>
      </c>
      <c r="BE921" s="231">
        <f>IF(N921="základní",J921,0)</f>
        <v>0</v>
      </c>
      <c r="BF921" s="231">
        <f>IF(N921="snížená",J921,0)</f>
        <v>0</v>
      </c>
      <c r="BG921" s="231">
        <f>IF(N921="zákl. přenesená",J921,0)</f>
        <v>0</v>
      </c>
      <c r="BH921" s="231">
        <f>IF(N921="sníž. přenesená",J921,0)</f>
        <v>0</v>
      </c>
      <c r="BI921" s="231">
        <f>IF(N921="nulová",J921,0)</f>
        <v>0</v>
      </c>
      <c r="BJ921" s="18" t="s">
        <v>81</v>
      </c>
      <c r="BK921" s="231">
        <f>ROUND(I921*H921,2)</f>
        <v>0</v>
      </c>
      <c r="BL921" s="18" t="s">
        <v>200</v>
      </c>
      <c r="BM921" s="230" t="s">
        <v>855</v>
      </c>
    </row>
    <row r="922" s="2" customFormat="1">
      <c r="A922" s="39"/>
      <c r="B922" s="40"/>
      <c r="C922" s="41"/>
      <c r="D922" s="234" t="s">
        <v>272</v>
      </c>
      <c r="E922" s="41"/>
      <c r="F922" s="275" t="s">
        <v>564</v>
      </c>
      <c r="G922" s="41"/>
      <c r="H922" s="41"/>
      <c r="I922" s="276"/>
      <c r="J922" s="41"/>
      <c r="K922" s="41"/>
      <c r="L922" s="45"/>
      <c r="M922" s="277"/>
      <c r="N922" s="278"/>
      <c r="O922" s="92"/>
      <c r="P922" s="92"/>
      <c r="Q922" s="92"/>
      <c r="R922" s="92"/>
      <c r="S922" s="92"/>
      <c r="T922" s="93"/>
      <c r="U922" s="39"/>
      <c r="V922" s="39"/>
      <c r="W922" s="39"/>
      <c r="X922" s="39"/>
      <c r="Y922" s="39"/>
      <c r="Z922" s="39"/>
      <c r="AA922" s="39"/>
      <c r="AB922" s="39"/>
      <c r="AC922" s="39"/>
      <c r="AD922" s="39"/>
      <c r="AE922" s="39"/>
      <c r="AT922" s="18" t="s">
        <v>272</v>
      </c>
      <c r="AU922" s="18" t="s">
        <v>83</v>
      </c>
    </row>
    <row r="923" s="13" customFormat="1">
      <c r="A923" s="13"/>
      <c r="B923" s="232"/>
      <c r="C923" s="233"/>
      <c r="D923" s="234" t="s">
        <v>163</v>
      </c>
      <c r="E923" s="235" t="s">
        <v>1</v>
      </c>
      <c r="F923" s="236" t="s">
        <v>856</v>
      </c>
      <c r="G923" s="233"/>
      <c r="H923" s="235" t="s">
        <v>1</v>
      </c>
      <c r="I923" s="237"/>
      <c r="J923" s="233"/>
      <c r="K923" s="233"/>
      <c r="L923" s="238"/>
      <c r="M923" s="239"/>
      <c r="N923" s="240"/>
      <c r="O923" s="240"/>
      <c r="P923" s="240"/>
      <c r="Q923" s="240"/>
      <c r="R923" s="240"/>
      <c r="S923" s="240"/>
      <c r="T923" s="241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242" t="s">
        <v>163</v>
      </c>
      <c r="AU923" s="242" t="s">
        <v>83</v>
      </c>
      <c r="AV923" s="13" t="s">
        <v>81</v>
      </c>
      <c r="AW923" s="13" t="s">
        <v>30</v>
      </c>
      <c r="AX923" s="13" t="s">
        <v>73</v>
      </c>
      <c r="AY923" s="242" t="s">
        <v>155</v>
      </c>
    </row>
    <row r="924" s="14" customFormat="1">
      <c r="A924" s="14"/>
      <c r="B924" s="243"/>
      <c r="C924" s="244"/>
      <c r="D924" s="234" t="s">
        <v>163</v>
      </c>
      <c r="E924" s="245" t="s">
        <v>1</v>
      </c>
      <c r="F924" s="246" t="s">
        <v>83</v>
      </c>
      <c r="G924" s="244"/>
      <c r="H924" s="247">
        <v>2</v>
      </c>
      <c r="I924" s="248"/>
      <c r="J924" s="244"/>
      <c r="K924" s="244"/>
      <c r="L924" s="249"/>
      <c r="M924" s="250"/>
      <c r="N924" s="251"/>
      <c r="O924" s="251"/>
      <c r="P924" s="251"/>
      <c r="Q924" s="251"/>
      <c r="R924" s="251"/>
      <c r="S924" s="251"/>
      <c r="T924" s="252"/>
      <c r="U924" s="14"/>
      <c r="V924" s="14"/>
      <c r="W924" s="14"/>
      <c r="X924" s="14"/>
      <c r="Y924" s="14"/>
      <c r="Z924" s="14"/>
      <c r="AA924" s="14"/>
      <c r="AB924" s="14"/>
      <c r="AC924" s="14"/>
      <c r="AD924" s="14"/>
      <c r="AE924" s="14"/>
      <c r="AT924" s="253" t="s">
        <v>163</v>
      </c>
      <c r="AU924" s="253" t="s">
        <v>83</v>
      </c>
      <c r="AV924" s="14" t="s">
        <v>83</v>
      </c>
      <c r="AW924" s="14" t="s">
        <v>30</v>
      </c>
      <c r="AX924" s="14" t="s">
        <v>73</v>
      </c>
      <c r="AY924" s="253" t="s">
        <v>155</v>
      </c>
    </row>
    <row r="925" s="15" customFormat="1">
      <c r="A925" s="15"/>
      <c r="B925" s="254"/>
      <c r="C925" s="255"/>
      <c r="D925" s="234" t="s">
        <v>163</v>
      </c>
      <c r="E925" s="256" t="s">
        <v>1</v>
      </c>
      <c r="F925" s="257" t="s">
        <v>166</v>
      </c>
      <c r="G925" s="255"/>
      <c r="H925" s="258">
        <v>2</v>
      </c>
      <c r="I925" s="259"/>
      <c r="J925" s="255"/>
      <c r="K925" s="255"/>
      <c r="L925" s="260"/>
      <c r="M925" s="261"/>
      <c r="N925" s="262"/>
      <c r="O925" s="262"/>
      <c r="P925" s="262"/>
      <c r="Q925" s="262"/>
      <c r="R925" s="262"/>
      <c r="S925" s="262"/>
      <c r="T925" s="263"/>
      <c r="U925" s="15"/>
      <c r="V925" s="15"/>
      <c r="W925" s="15"/>
      <c r="X925" s="15"/>
      <c r="Y925" s="15"/>
      <c r="Z925" s="15"/>
      <c r="AA925" s="15"/>
      <c r="AB925" s="15"/>
      <c r="AC925" s="15"/>
      <c r="AD925" s="15"/>
      <c r="AE925" s="15"/>
      <c r="AT925" s="264" t="s">
        <v>163</v>
      </c>
      <c r="AU925" s="264" t="s">
        <v>83</v>
      </c>
      <c r="AV925" s="15" t="s">
        <v>162</v>
      </c>
      <c r="AW925" s="15" t="s">
        <v>30</v>
      </c>
      <c r="AX925" s="15" t="s">
        <v>81</v>
      </c>
      <c r="AY925" s="264" t="s">
        <v>155</v>
      </c>
    </row>
    <row r="926" s="12" customFormat="1" ht="22.8" customHeight="1">
      <c r="A926" s="12"/>
      <c r="B926" s="203"/>
      <c r="C926" s="204"/>
      <c r="D926" s="205" t="s">
        <v>72</v>
      </c>
      <c r="E926" s="217" t="s">
        <v>857</v>
      </c>
      <c r="F926" s="217" t="s">
        <v>858</v>
      </c>
      <c r="G926" s="204"/>
      <c r="H926" s="204"/>
      <c r="I926" s="207"/>
      <c r="J926" s="218">
        <f>BK926</f>
        <v>0</v>
      </c>
      <c r="K926" s="204"/>
      <c r="L926" s="209"/>
      <c r="M926" s="210"/>
      <c r="N926" s="211"/>
      <c r="O926" s="211"/>
      <c r="P926" s="212">
        <f>SUM(P927:P961)</f>
        <v>0</v>
      </c>
      <c r="Q926" s="211"/>
      <c r="R926" s="212">
        <f>SUM(R927:R961)</f>
        <v>0.13063907999999999</v>
      </c>
      <c r="S926" s="211"/>
      <c r="T926" s="213">
        <f>SUM(T927:T961)</f>
        <v>0</v>
      </c>
      <c r="U926" s="12"/>
      <c r="V926" s="12"/>
      <c r="W926" s="12"/>
      <c r="X926" s="12"/>
      <c r="Y926" s="12"/>
      <c r="Z926" s="12"/>
      <c r="AA926" s="12"/>
      <c r="AB926" s="12"/>
      <c r="AC926" s="12"/>
      <c r="AD926" s="12"/>
      <c r="AE926" s="12"/>
      <c r="AR926" s="214" t="s">
        <v>83</v>
      </c>
      <c r="AT926" s="215" t="s">
        <v>72</v>
      </c>
      <c r="AU926" s="215" t="s">
        <v>81</v>
      </c>
      <c r="AY926" s="214" t="s">
        <v>155</v>
      </c>
      <c r="BK926" s="216">
        <f>SUM(BK927:BK961)</f>
        <v>0</v>
      </c>
    </row>
    <row r="927" s="2" customFormat="1" ht="24.15" customHeight="1">
      <c r="A927" s="39"/>
      <c r="B927" s="40"/>
      <c r="C927" s="219" t="s">
        <v>859</v>
      </c>
      <c r="D927" s="219" t="s">
        <v>157</v>
      </c>
      <c r="E927" s="220" t="s">
        <v>860</v>
      </c>
      <c r="F927" s="221" t="s">
        <v>861</v>
      </c>
      <c r="G927" s="222" t="s">
        <v>160</v>
      </c>
      <c r="H927" s="223">
        <v>283.99799999999999</v>
      </c>
      <c r="I927" s="224"/>
      <c r="J927" s="225">
        <f>ROUND(I927*H927,2)</f>
        <v>0</v>
      </c>
      <c r="K927" s="221" t="s">
        <v>161</v>
      </c>
      <c r="L927" s="45"/>
      <c r="M927" s="226" t="s">
        <v>1</v>
      </c>
      <c r="N927" s="227" t="s">
        <v>38</v>
      </c>
      <c r="O927" s="92"/>
      <c r="P927" s="228">
        <f>O927*H927</f>
        <v>0</v>
      </c>
      <c r="Q927" s="228">
        <v>0.00020000000000000001</v>
      </c>
      <c r="R927" s="228">
        <f>Q927*H927</f>
        <v>0.056799599999999999</v>
      </c>
      <c r="S927" s="228">
        <v>0</v>
      </c>
      <c r="T927" s="229">
        <f>S927*H927</f>
        <v>0</v>
      </c>
      <c r="U927" s="39"/>
      <c r="V927" s="39"/>
      <c r="W927" s="39"/>
      <c r="X927" s="39"/>
      <c r="Y927" s="39"/>
      <c r="Z927" s="39"/>
      <c r="AA927" s="39"/>
      <c r="AB927" s="39"/>
      <c r="AC927" s="39"/>
      <c r="AD927" s="39"/>
      <c r="AE927" s="39"/>
      <c r="AR927" s="230" t="s">
        <v>200</v>
      </c>
      <c r="AT927" s="230" t="s">
        <v>157</v>
      </c>
      <c r="AU927" s="230" t="s">
        <v>83</v>
      </c>
      <c r="AY927" s="18" t="s">
        <v>155</v>
      </c>
      <c r="BE927" s="231">
        <f>IF(N927="základní",J927,0)</f>
        <v>0</v>
      </c>
      <c r="BF927" s="231">
        <f>IF(N927="snížená",J927,0)</f>
        <v>0</v>
      </c>
      <c r="BG927" s="231">
        <f>IF(N927="zákl. přenesená",J927,0)</f>
        <v>0</v>
      </c>
      <c r="BH927" s="231">
        <f>IF(N927="sníž. přenesená",J927,0)</f>
        <v>0</v>
      </c>
      <c r="BI927" s="231">
        <f>IF(N927="nulová",J927,0)</f>
        <v>0</v>
      </c>
      <c r="BJ927" s="18" t="s">
        <v>81</v>
      </c>
      <c r="BK927" s="231">
        <f>ROUND(I927*H927,2)</f>
        <v>0</v>
      </c>
      <c r="BL927" s="18" t="s">
        <v>200</v>
      </c>
      <c r="BM927" s="230" t="s">
        <v>862</v>
      </c>
    </row>
    <row r="928" s="13" customFormat="1">
      <c r="A928" s="13"/>
      <c r="B928" s="232"/>
      <c r="C928" s="233"/>
      <c r="D928" s="234" t="s">
        <v>163</v>
      </c>
      <c r="E928" s="235" t="s">
        <v>1</v>
      </c>
      <c r="F928" s="236" t="s">
        <v>762</v>
      </c>
      <c r="G928" s="233"/>
      <c r="H928" s="235" t="s">
        <v>1</v>
      </c>
      <c r="I928" s="237"/>
      <c r="J928" s="233"/>
      <c r="K928" s="233"/>
      <c r="L928" s="238"/>
      <c r="M928" s="239"/>
      <c r="N928" s="240"/>
      <c r="O928" s="240"/>
      <c r="P928" s="240"/>
      <c r="Q928" s="240"/>
      <c r="R928" s="240"/>
      <c r="S928" s="240"/>
      <c r="T928" s="241"/>
      <c r="U928" s="13"/>
      <c r="V928" s="13"/>
      <c r="W928" s="13"/>
      <c r="X928" s="13"/>
      <c r="Y928" s="13"/>
      <c r="Z928" s="13"/>
      <c r="AA928" s="13"/>
      <c r="AB928" s="13"/>
      <c r="AC928" s="13"/>
      <c r="AD928" s="13"/>
      <c r="AE928" s="13"/>
      <c r="AT928" s="242" t="s">
        <v>163</v>
      </c>
      <c r="AU928" s="242" t="s">
        <v>83</v>
      </c>
      <c r="AV928" s="13" t="s">
        <v>81</v>
      </c>
      <c r="AW928" s="13" t="s">
        <v>30</v>
      </c>
      <c r="AX928" s="13" t="s">
        <v>73</v>
      </c>
      <c r="AY928" s="242" t="s">
        <v>155</v>
      </c>
    </row>
    <row r="929" s="13" customFormat="1">
      <c r="A929" s="13"/>
      <c r="B929" s="232"/>
      <c r="C929" s="233"/>
      <c r="D929" s="234" t="s">
        <v>163</v>
      </c>
      <c r="E929" s="235" t="s">
        <v>1</v>
      </c>
      <c r="F929" s="236" t="s">
        <v>190</v>
      </c>
      <c r="G929" s="233"/>
      <c r="H929" s="235" t="s">
        <v>1</v>
      </c>
      <c r="I929" s="237"/>
      <c r="J929" s="233"/>
      <c r="K929" s="233"/>
      <c r="L929" s="238"/>
      <c r="M929" s="239"/>
      <c r="N929" s="240"/>
      <c r="O929" s="240"/>
      <c r="P929" s="240"/>
      <c r="Q929" s="240"/>
      <c r="R929" s="240"/>
      <c r="S929" s="240"/>
      <c r="T929" s="241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242" t="s">
        <v>163</v>
      </c>
      <c r="AU929" s="242" t="s">
        <v>83</v>
      </c>
      <c r="AV929" s="13" t="s">
        <v>81</v>
      </c>
      <c r="AW929" s="13" t="s">
        <v>30</v>
      </c>
      <c r="AX929" s="13" t="s">
        <v>73</v>
      </c>
      <c r="AY929" s="242" t="s">
        <v>155</v>
      </c>
    </row>
    <row r="930" s="14" customFormat="1">
      <c r="A930" s="14"/>
      <c r="B930" s="243"/>
      <c r="C930" s="244"/>
      <c r="D930" s="234" t="s">
        <v>163</v>
      </c>
      <c r="E930" s="245" t="s">
        <v>1</v>
      </c>
      <c r="F930" s="246" t="s">
        <v>863</v>
      </c>
      <c r="G930" s="244"/>
      <c r="H930" s="247">
        <v>2.3999999999999999</v>
      </c>
      <c r="I930" s="248"/>
      <c r="J930" s="244"/>
      <c r="K930" s="244"/>
      <c r="L930" s="249"/>
      <c r="M930" s="250"/>
      <c r="N930" s="251"/>
      <c r="O930" s="251"/>
      <c r="P930" s="251"/>
      <c r="Q930" s="251"/>
      <c r="R930" s="251"/>
      <c r="S930" s="251"/>
      <c r="T930" s="252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T930" s="253" t="s">
        <v>163</v>
      </c>
      <c r="AU930" s="253" t="s">
        <v>83</v>
      </c>
      <c r="AV930" s="14" t="s">
        <v>83</v>
      </c>
      <c r="AW930" s="14" t="s">
        <v>30</v>
      </c>
      <c r="AX930" s="14" t="s">
        <v>73</v>
      </c>
      <c r="AY930" s="253" t="s">
        <v>155</v>
      </c>
    </row>
    <row r="931" s="14" customFormat="1">
      <c r="A931" s="14"/>
      <c r="B931" s="243"/>
      <c r="C931" s="244"/>
      <c r="D931" s="234" t="s">
        <v>163</v>
      </c>
      <c r="E931" s="245" t="s">
        <v>1</v>
      </c>
      <c r="F931" s="246" t="s">
        <v>864</v>
      </c>
      <c r="G931" s="244"/>
      <c r="H931" s="247">
        <v>1.5</v>
      </c>
      <c r="I931" s="248"/>
      <c r="J931" s="244"/>
      <c r="K931" s="244"/>
      <c r="L931" s="249"/>
      <c r="M931" s="250"/>
      <c r="N931" s="251"/>
      <c r="O931" s="251"/>
      <c r="P931" s="251"/>
      <c r="Q931" s="251"/>
      <c r="R931" s="251"/>
      <c r="S931" s="251"/>
      <c r="T931" s="252"/>
      <c r="U931" s="14"/>
      <c r="V931" s="14"/>
      <c r="W931" s="14"/>
      <c r="X931" s="14"/>
      <c r="Y931" s="14"/>
      <c r="Z931" s="14"/>
      <c r="AA931" s="14"/>
      <c r="AB931" s="14"/>
      <c r="AC931" s="14"/>
      <c r="AD931" s="14"/>
      <c r="AE931" s="14"/>
      <c r="AT931" s="253" t="s">
        <v>163</v>
      </c>
      <c r="AU931" s="253" t="s">
        <v>83</v>
      </c>
      <c r="AV931" s="14" t="s">
        <v>83</v>
      </c>
      <c r="AW931" s="14" t="s">
        <v>30</v>
      </c>
      <c r="AX931" s="14" t="s">
        <v>73</v>
      </c>
      <c r="AY931" s="253" t="s">
        <v>155</v>
      </c>
    </row>
    <row r="932" s="14" customFormat="1">
      <c r="A932" s="14"/>
      <c r="B932" s="243"/>
      <c r="C932" s="244"/>
      <c r="D932" s="234" t="s">
        <v>163</v>
      </c>
      <c r="E932" s="245" t="s">
        <v>1</v>
      </c>
      <c r="F932" s="246" t="s">
        <v>863</v>
      </c>
      <c r="G932" s="244"/>
      <c r="H932" s="247">
        <v>2.3999999999999999</v>
      </c>
      <c r="I932" s="248"/>
      <c r="J932" s="244"/>
      <c r="K932" s="244"/>
      <c r="L932" s="249"/>
      <c r="M932" s="250"/>
      <c r="N932" s="251"/>
      <c r="O932" s="251"/>
      <c r="P932" s="251"/>
      <c r="Q932" s="251"/>
      <c r="R932" s="251"/>
      <c r="S932" s="251"/>
      <c r="T932" s="252"/>
      <c r="U932" s="14"/>
      <c r="V932" s="14"/>
      <c r="W932" s="14"/>
      <c r="X932" s="14"/>
      <c r="Y932" s="14"/>
      <c r="Z932" s="14"/>
      <c r="AA932" s="14"/>
      <c r="AB932" s="14"/>
      <c r="AC932" s="14"/>
      <c r="AD932" s="14"/>
      <c r="AE932" s="14"/>
      <c r="AT932" s="253" t="s">
        <v>163</v>
      </c>
      <c r="AU932" s="253" t="s">
        <v>83</v>
      </c>
      <c r="AV932" s="14" t="s">
        <v>83</v>
      </c>
      <c r="AW932" s="14" t="s">
        <v>30</v>
      </c>
      <c r="AX932" s="14" t="s">
        <v>73</v>
      </c>
      <c r="AY932" s="253" t="s">
        <v>155</v>
      </c>
    </row>
    <row r="933" s="14" customFormat="1">
      <c r="A933" s="14"/>
      <c r="B933" s="243"/>
      <c r="C933" s="244"/>
      <c r="D933" s="234" t="s">
        <v>163</v>
      </c>
      <c r="E933" s="245" t="s">
        <v>1</v>
      </c>
      <c r="F933" s="246" t="s">
        <v>865</v>
      </c>
      <c r="G933" s="244"/>
      <c r="H933" s="247">
        <v>1.2</v>
      </c>
      <c r="I933" s="248"/>
      <c r="J933" s="244"/>
      <c r="K933" s="244"/>
      <c r="L933" s="249"/>
      <c r="M933" s="250"/>
      <c r="N933" s="251"/>
      <c r="O933" s="251"/>
      <c r="P933" s="251"/>
      <c r="Q933" s="251"/>
      <c r="R933" s="251"/>
      <c r="S933" s="251"/>
      <c r="T933" s="252"/>
      <c r="U933" s="14"/>
      <c r="V933" s="14"/>
      <c r="W933" s="14"/>
      <c r="X933" s="14"/>
      <c r="Y933" s="14"/>
      <c r="Z933" s="14"/>
      <c r="AA933" s="14"/>
      <c r="AB933" s="14"/>
      <c r="AC933" s="14"/>
      <c r="AD933" s="14"/>
      <c r="AE933" s="14"/>
      <c r="AT933" s="253" t="s">
        <v>163</v>
      </c>
      <c r="AU933" s="253" t="s">
        <v>83</v>
      </c>
      <c r="AV933" s="14" t="s">
        <v>83</v>
      </c>
      <c r="AW933" s="14" t="s">
        <v>30</v>
      </c>
      <c r="AX933" s="14" t="s">
        <v>73</v>
      </c>
      <c r="AY933" s="253" t="s">
        <v>155</v>
      </c>
    </row>
    <row r="934" s="14" customFormat="1">
      <c r="A934" s="14"/>
      <c r="B934" s="243"/>
      <c r="C934" s="244"/>
      <c r="D934" s="234" t="s">
        <v>163</v>
      </c>
      <c r="E934" s="245" t="s">
        <v>1</v>
      </c>
      <c r="F934" s="246" t="s">
        <v>866</v>
      </c>
      <c r="G934" s="244"/>
      <c r="H934" s="247">
        <v>0.90000000000000002</v>
      </c>
      <c r="I934" s="248"/>
      <c r="J934" s="244"/>
      <c r="K934" s="244"/>
      <c r="L934" s="249"/>
      <c r="M934" s="250"/>
      <c r="N934" s="251"/>
      <c r="O934" s="251"/>
      <c r="P934" s="251"/>
      <c r="Q934" s="251"/>
      <c r="R934" s="251"/>
      <c r="S934" s="251"/>
      <c r="T934" s="252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T934" s="253" t="s">
        <v>163</v>
      </c>
      <c r="AU934" s="253" t="s">
        <v>83</v>
      </c>
      <c r="AV934" s="14" t="s">
        <v>83</v>
      </c>
      <c r="AW934" s="14" t="s">
        <v>30</v>
      </c>
      <c r="AX934" s="14" t="s">
        <v>73</v>
      </c>
      <c r="AY934" s="253" t="s">
        <v>155</v>
      </c>
    </row>
    <row r="935" s="13" customFormat="1">
      <c r="A935" s="13"/>
      <c r="B935" s="232"/>
      <c r="C935" s="233"/>
      <c r="D935" s="234" t="s">
        <v>163</v>
      </c>
      <c r="E935" s="235" t="s">
        <v>1</v>
      </c>
      <c r="F935" s="236" t="s">
        <v>189</v>
      </c>
      <c r="G935" s="233"/>
      <c r="H935" s="235" t="s">
        <v>1</v>
      </c>
      <c r="I935" s="237"/>
      <c r="J935" s="233"/>
      <c r="K935" s="233"/>
      <c r="L935" s="238"/>
      <c r="M935" s="239"/>
      <c r="N935" s="240"/>
      <c r="O935" s="240"/>
      <c r="P935" s="240"/>
      <c r="Q935" s="240"/>
      <c r="R935" s="240"/>
      <c r="S935" s="240"/>
      <c r="T935" s="241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42" t="s">
        <v>163</v>
      </c>
      <c r="AU935" s="242" t="s">
        <v>83</v>
      </c>
      <c r="AV935" s="13" t="s">
        <v>81</v>
      </c>
      <c r="AW935" s="13" t="s">
        <v>30</v>
      </c>
      <c r="AX935" s="13" t="s">
        <v>73</v>
      </c>
      <c r="AY935" s="242" t="s">
        <v>155</v>
      </c>
    </row>
    <row r="936" s="14" customFormat="1">
      <c r="A936" s="14"/>
      <c r="B936" s="243"/>
      <c r="C936" s="244"/>
      <c r="D936" s="234" t="s">
        <v>163</v>
      </c>
      <c r="E936" s="245" t="s">
        <v>1</v>
      </c>
      <c r="F936" s="246" t="s">
        <v>865</v>
      </c>
      <c r="G936" s="244"/>
      <c r="H936" s="247">
        <v>1.2</v>
      </c>
      <c r="I936" s="248"/>
      <c r="J936" s="244"/>
      <c r="K936" s="244"/>
      <c r="L936" s="249"/>
      <c r="M936" s="250"/>
      <c r="N936" s="251"/>
      <c r="O936" s="251"/>
      <c r="P936" s="251"/>
      <c r="Q936" s="251"/>
      <c r="R936" s="251"/>
      <c r="S936" s="251"/>
      <c r="T936" s="252"/>
      <c r="U936" s="14"/>
      <c r="V936" s="14"/>
      <c r="W936" s="14"/>
      <c r="X936" s="14"/>
      <c r="Y936" s="14"/>
      <c r="Z936" s="14"/>
      <c r="AA936" s="14"/>
      <c r="AB936" s="14"/>
      <c r="AC936" s="14"/>
      <c r="AD936" s="14"/>
      <c r="AE936" s="14"/>
      <c r="AT936" s="253" t="s">
        <v>163</v>
      </c>
      <c r="AU936" s="253" t="s">
        <v>83</v>
      </c>
      <c r="AV936" s="14" t="s">
        <v>83</v>
      </c>
      <c r="AW936" s="14" t="s">
        <v>30</v>
      </c>
      <c r="AX936" s="14" t="s">
        <v>73</v>
      </c>
      <c r="AY936" s="253" t="s">
        <v>155</v>
      </c>
    </row>
    <row r="937" s="14" customFormat="1">
      <c r="A937" s="14"/>
      <c r="B937" s="243"/>
      <c r="C937" s="244"/>
      <c r="D937" s="234" t="s">
        <v>163</v>
      </c>
      <c r="E937" s="245" t="s">
        <v>1</v>
      </c>
      <c r="F937" s="246" t="s">
        <v>864</v>
      </c>
      <c r="G937" s="244"/>
      <c r="H937" s="247">
        <v>1.5</v>
      </c>
      <c r="I937" s="248"/>
      <c r="J937" s="244"/>
      <c r="K937" s="244"/>
      <c r="L937" s="249"/>
      <c r="M937" s="250"/>
      <c r="N937" s="251"/>
      <c r="O937" s="251"/>
      <c r="P937" s="251"/>
      <c r="Q937" s="251"/>
      <c r="R937" s="251"/>
      <c r="S937" s="251"/>
      <c r="T937" s="252"/>
      <c r="U937" s="14"/>
      <c r="V937" s="14"/>
      <c r="W937" s="14"/>
      <c r="X937" s="14"/>
      <c r="Y937" s="14"/>
      <c r="Z937" s="14"/>
      <c r="AA937" s="14"/>
      <c r="AB937" s="14"/>
      <c r="AC937" s="14"/>
      <c r="AD937" s="14"/>
      <c r="AE937" s="14"/>
      <c r="AT937" s="253" t="s">
        <v>163</v>
      </c>
      <c r="AU937" s="253" t="s">
        <v>83</v>
      </c>
      <c r="AV937" s="14" t="s">
        <v>83</v>
      </c>
      <c r="AW937" s="14" t="s">
        <v>30</v>
      </c>
      <c r="AX937" s="14" t="s">
        <v>73</v>
      </c>
      <c r="AY937" s="253" t="s">
        <v>155</v>
      </c>
    </row>
    <row r="938" s="14" customFormat="1">
      <c r="A938" s="14"/>
      <c r="B938" s="243"/>
      <c r="C938" s="244"/>
      <c r="D938" s="234" t="s">
        <v>163</v>
      </c>
      <c r="E938" s="245" t="s">
        <v>1</v>
      </c>
      <c r="F938" s="246" t="s">
        <v>867</v>
      </c>
      <c r="G938" s="244"/>
      <c r="H938" s="247">
        <v>1.8</v>
      </c>
      <c r="I938" s="248"/>
      <c r="J938" s="244"/>
      <c r="K938" s="244"/>
      <c r="L938" s="249"/>
      <c r="M938" s="250"/>
      <c r="N938" s="251"/>
      <c r="O938" s="251"/>
      <c r="P938" s="251"/>
      <c r="Q938" s="251"/>
      <c r="R938" s="251"/>
      <c r="S938" s="251"/>
      <c r="T938" s="252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T938" s="253" t="s">
        <v>163</v>
      </c>
      <c r="AU938" s="253" t="s">
        <v>83</v>
      </c>
      <c r="AV938" s="14" t="s">
        <v>83</v>
      </c>
      <c r="AW938" s="14" t="s">
        <v>30</v>
      </c>
      <c r="AX938" s="14" t="s">
        <v>73</v>
      </c>
      <c r="AY938" s="253" t="s">
        <v>155</v>
      </c>
    </row>
    <row r="939" s="14" customFormat="1">
      <c r="A939" s="14"/>
      <c r="B939" s="243"/>
      <c r="C939" s="244"/>
      <c r="D939" s="234" t="s">
        <v>163</v>
      </c>
      <c r="E939" s="245" t="s">
        <v>1</v>
      </c>
      <c r="F939" s="246" t="s">
        <v>866</v>
      </c>
      <c r="G939" s="244"/>
      <c r="H939" s="247">
        <v>0.90000000000000002</v>
      </c>
      <c r="I939" s="248"/>
      <c r="J939" s="244"/>
      <c r="K939" s="244"/>
      <c r="L939" s="249"/>
      <c r="M939" s="250"/>
      <c r="N939" s="251"/>
      <c r="O939" s="251"/>
      <c r="P939" s="251"/>
      <c r="Q939" s="251"/>
      <c r="R939" s="251"/>
      <c r="S939" s="251"/>
      <c r="T939" s="252"/>
      <c r="U939" s="14"/>
      <c r="V939" s="14"/>
      <c r="W939" s="14"/>
      <c r="X939" s="14"/>
      <c r="Y939" s="14"/>
      <c r="Z939" s="14"/>
      <c r="AA939" s="14"/>
      <c r="AB939" s="14"/>
      <c r="AC939" s="14"/>
      <c r="AD939" s="14"/>
      <c r="AE939" s="14"/>
      <c r="AT939" s="253" t="s">
        <v>163</v>
      </c>
      <c r="AU939" s="253" t="s">
        <v>83</v>
      </c>
      <c r="AV939" s="14" t="s">
        <v>83</v>
      </c>
      <c r="AW939" s="14" t="s">
        <v>30</v>
      </c>
      <c r="AX939" s="14" t="s">
        <v>73</v>
      </c>
      <c r="AY939" s="253" t="s">
        <v>155</v>
      </c>
    </row>
    <row r="940" s="14" customFormat="1">
      <c r="A940" s="14"/>
      <c r="B940" s="243"/>
      <c r="C940" s="244"/>
      <c r="D940" s="234" t="s">
        <v>163</v>
      </c>
      <c r="E940" s="245" t="s">
        <v>1</v>
      </c>
      <c r="F940" s="246" t="s">
        <v>865</v>
      </c>
      <c r="G940" s="244"/>
      <c r="H940" s="247">
        <v>1.2</v>
      </c>
      <c r="I940" s="248"/>
      <c r="J940" s="244"/>
      <c r="K940" s="244"/>
      <c r="L940" s="249"/>
      <c r="M940" s="250"/>
      <c r="N940" s="251"/>
      <c r="O940" s="251"/>
      <c r="P940" s="251"/>
      <c r="Q940" s="251"/>
      <c r="R940" s="251"/>
      <c r="S940" s="251"/>
      <c r="T940" s="252"/>
      <c r="U940" s="14"/>
      <c r="V940" s="14"/>
      <c r="W940" s="14"/>
      <c r="X940" s="14"/>
      <c r="Y940" s="14"/>
      <c r="Z940" s="14"/>
      <c r="AA940" s="14"/>
      <c r="AB940" s="14"/>
      <c r="AC940" s="14"/>
      <c r="AD940" s="14"/>
      <c r="AE940" s="14"/>
      <c r="AT940" s="253" t="s">
        <v>163</v>
      </c>
      <c r="AU940" s="253" t="s">
        <v>83</v>
      </c>
      <c r="AV940" s="14" t="s">
        <v>83</v>
      </c>
      <c r="AW940" s="14" t="s">
        <v>30</v>
      </c>
      <c r="AX940" s="14" t="s">
        <v>73</v>
      </c>
      <c r="AY940" s="253" t="s">
        <v>155</v>
      </c>
    </row>
    <row r="941" s="14" customFormat="1">
      <c r="A941" s="14"/>
      <c r="B941" s="243"/>
      <c r="C941" s="244"/>
      <c r="D941" s="234" t="s">
        <v>163</v>
      </c>
      <c r="E941" s="245" t="s">
        <v>1</v>
      </c>
      <c r="F941" s="246" t="s">
        <v>868</v>
      </c>
      <c r="G941" s="244"/>
      <c r="H941" s="247">
        <v>4.9000000000000004</v>
      </c>
      <c r="I941" s="248"/>
      <c r="J941" s="244"/>
      <c r="K941" s="244"/>
      <c r="L941" s="249"/>
      <c r="M941" s="250"/>
      <c r="N941" s="251"/>
      <c r="O941" s="251"/>
      <c r="P941" s="251"/>
      <c r="Q941" s="251"/>
      <c r="R941" s="251"/>
      <c r="S941" s="251"/>
      <c r="T941" s="252"/>
      <c r="U941" s="14"/>
      <c r="V941" s="14"/>
      <c r="W941" s="14"/>
      <c r="X941" s="14"/>
      <c r="Y941" s="14"/>
      <c r="Z941" s="14"/>
      <c r="AA941" s="14"/>
      <c r="AB941" s="14"/>
      <c r="AC941" s="14"/>
      <c r="AD941" s="14"/>
      <c r="AE941" s="14"/>
      <c r="AT941" s="253" t="s">
        <v>163</v>
      </c>
      <c r="AU941" s="253" t="s">
        <v>83</v>
      </c>
      <c r="AV941" s="14" t="s">
        <v>83</v>
      </c>
      <c r="AW941" s="14" t="s">
        <v>30</v>
      </c>
      <c r="AX941" s="14" t="s">
        <v>73</v>
      </c>
      <c r="AY941" s="253" t="s">
        <v>155</v>
      </c>
    </row>
    <row r="942" s="14" customFormat="1">
      <c r="A942" s="14"/>
      <c r="B942" s="243"/>
      <c r="C942" s="244"/>
      <c r="D942" s="234" t="s">
        <v>163</v>
      </c>
      <c r="E942" s="245" t="s">
        <v>1</v>
      </c>
      <c r="F942" s="246" t="s">
        <v>863</v>
      </c>
      <c r="G942" s="244"/>
      <c r="H942" s="247">
        <v>2.3999999999999999</v>
      </c>
      <c r="I942" s="248"/>
      <c r="J942" s="244"/>
      <c r="K942" s="244"/>
      <c r="L942" s="249"/>
      <c r="M942" s="250"/>
      <c r="N942" s="251"/>
      <c r="O942" s="251"/>
      <c r="P942" s="251"/>
      <c r="Q942" s="251"/>
      <c r="R942" s="251"/>
      <c r="S942" s="251"/>
      <c r="T942" s="252"/>
      <c r="U942" s="14"/>
      <c r="V942" s="14"/>
      <c r="W942" s="14"/>
      <c r="X942" s="14"/>
      <c r="Y942" s="14"/>
      <c r="Z942" s="14"/>
      <c r="AA942" s="14"/>
      <c r="AB942" s="14"/>
      <c r="AC942" s="14"/>
      <c r="AD942" s="14"/>
      <c r="AE942" s="14"/>
      <c r="AT942" s="253" t="s">
        <v>163</v>
      </c>
      <c r="AU942" s="253" t="s">
        <v>83</v>
      </c>
      <c r="AV942" s="14" t="s">
        <v>83</v>
      </c>
      <c r="AW942" s="14" t="s">
        <v>30</v>
      </c>
      <c r="AX942" s="14" t="s">
        <v>73</v>
      </c>
      <c r="AY942" s="253" t="s">
        <v>155</v>
      </c>
    </row>
    <row r="943" s="14" customFormat="1">
      <c r="A943" s="14"/>
      <c r="B943" s="243"/>
      <c r="C943" s="244"/>
      <c r="D943" s="234" t="s">
        <v>163</v>
      </c>
      <c r="E943" s="245" t="s">
        <v>1</v>
      </c>
      <c r="F943" s="246" t="s">
        <v>869</v>
      </c>
      <c r="G943" s="244"/>
      <c r="H943" s="247">
        <v>2.0699999999999998</v>
      </c>
      <c r="I943" s="248"/>
      <c r="J943" s="244"/>
      <c r="K943" s="244"/>
      <c r="L943" s="249"/>
      <c r="M943" s="250"/>
      <c r="N943" s="251"/>
      <c r="O943" s="251"/>
      <c r="P943" s="251"/>
      <c r="Q943" s="251"/>
      <c r="R943" s="251"/>
      <c r="S943" s="251"/>
      <c r="T943" s="252"/>
      <c r="U943" s="14"/>
      <c r="V943" s="14"/>
      <c r="W943" s="14"/>
      <c r="X943" s="14"/>
      <c r="Y943" s="14"/>
      <c r="Z943" s="14"/>
      <c r="AA943" s="14"/>
      <c r="AB943" s="14"/>
      <c r="AC943" s="14"/>
      <c r="AD943" s="14"/>
      <c r="AE943" s="14"/>
      <c r="AT943" s="253" t="s">
        <v>163</v>
      </c>
      <c r="AU943" s="253" t="s">
        <v>83</v>
      </c>
      <c r="AV943" s="14" t="s">
        <v>83</v>
      </c>
      <c r="AW943" s="14" t="s">
        <v>30</v>
      </c>
      <c r="AX943" s="14" t="s">
        <v>73</v>
      </c>
      <c r="AY943" s="253" t="s">
        <v>155</v>
      </c>
    </row>
    <row r="944" s="13" customFormat="1">
      <c r="A944" s="13"/>
      <c r="B944" s="232"/>
      <c r="C944" s="233"/>
      <c r="D944" s="234" t="s">
        <v>163</v>
      </c>
      <c r="E944" s="235" t="s">
        <v>1</v>
      </c>
      <c r="F944" s="236" t="s">
        <v>188</v>
      </c>
      <c r="G944" s="233"/>
      <c r="H944" s="235" t="s">
        <v>1</v>
      </c>
      <c r="I944" s="237"/>
      <c r="J944" s="233"/>
      <c r="K944" s="233"/>
      <c r="L944" s="238"/>
      <c r="M944" s="239"/>
      <c r="N944" s="240"/>
      <c r="O944" s="240"/>
      <c r="P944" s="240"/>
      <c r="Q944" s="240"/>
      <c r="R944" s="240"/>
      <c r="S944" s="240"/>
      <c r="T944" s="241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T944" s="242" t="s">
        <v>163</v>
      </c>
      <c r="AU944" s="242" t="s">
        <v>83</v>
      </c>
      <c r="AV944" s="13" t="s">
        <v>81</v>
      </c>
      <c r="AW944" s="13" t="s">
        <v>30</v>
      </c>
      <c r="AX944" s="13" t="s">
        <v>73</v>
      </c>
      <c r="AY944" s="242" t="s">
        <v>155</v>
      </c>
    </row>
    <row r="945" s="14" customFormat="1">
      <c r="A945" s="14"/>
      <c r="B945" s="243"/>
      <c r="C945" s="244"/>
      <c r="D945" s="234" t="s">
        <v>163</v>
      </c>
      <c r="E945" s="245" t="s">
        <v>1</v>
      </c>
      <c r="F945" s="246" t="s">
        <v>870</v>
      </c>
      <c r="G945" s="244"/>
      <c r="H945" s="247">
        <v>1.8</v>
      </c>
      <c r="I945" s="248"/>
      <c r="J945" s="244"/>
      <c r="K945" s="244"/>
      <c r="L945" s="249"/>
      <c r="M945" s="250"/>
      <c r="N945" s="251"/>
      <c r="O945" s="251"/>
      <c r="P945" s="251"/>
      <c r="Q945" s="251"/>
      <c r="R945" s="251"/>
      <c r="S945" s="251"/>
      <c r="T945" s="252"/>
      <c r="U945" s="14"/>
      <c r="V945" s="14"/>
      <c r="W945" s="14"/>
      <c r="X945" s="14"/>
      <c r="Y945" s="14"/>
      <c r="Z945" s="14"/>
      <c r="AA945" s="14"/>
      <c r="AB945" s="14"/>
      <c r="AC945" s="14"/>
      <c r="AD945" s="14"/>
      <c r="AE945" s="14"/>
      <c r="AT945" s="253" t="s">
        <v>163</v>
      </c>
      <c r="AU945" s="253" t="s">
        <v>83</v>
      </c>
      <c r="AV945" s="14" t="s">
        <v>83</v>
      </c>
      <c r="AW945" s="14" t="s">
        <v>30</v>
      </c>
      <c r="AX945" s="14" t="s">
        <v>73</v>
      </c>
      <c r="AY945" s="253" t="s">
        <v>155</v>
      </c>
    </row>
    <row r="946" s="14" customFormat="1">
      <c r="A946" s="14"/>
      <c r="B946" s="243"/>
      <c r="C946" s="244"/>
      <c r="D946" s="234" t="s">
        <v>163</v>
      </c>
      <c r="E946" s="245" t="s">
        <v>1</v>
      </c>
      <c r="F946" s="246" t="s">
        <v>865</v>
      </c>
      <c r="G946" s="244"/>
      <c r="H946" s="247">
        <v>1.2</v>
      </c>
      <c r="I946" s="248"/>
      <c r="J946" s="244"/>
      <c r="K946" s="244"/>
      <c r="L946" s="249"/>
      <c r="M946" s="250"/>
      <c r="N946" s="251"/>
      <c r="O946" s="251"/>
      <c r="P946" s="251"/>
      <c r="Q946" s="251"/>
      <c r="R946" s="251"/>
      <c r="S946" s="251"/>
      <c r="T946" s="252"/>
      <c r="U946" s="14"/>
      <c r="V946" s="14"/>
      <c r="W946" s="14"/>
      <c r="X946" s="14"/>
      <c r="Y946" s="14"/>
      <c r="Z946" s="14"/>
      <c r="AA946" s="14"/>
      <c r="AB946" s="14"/>
      <c r="AC946" s="14"/>
      <c r="AD946" s="14"/>
      <c r="AE946" s="14"/>
      <c r="AT946" s="253" t="s">
        <v>163</v>
      </c>
      <c r="AU946" s="253" t="s">
        <v>83</v>
      </c>
      <c r="AV946" s="14" t="s">
        <v>83</v>
      </c>
      <c r="AW946" s="14" t="s">
        <v>30</v>
      </c>
      <c r="AX946" s="14" t="s">
        <v>73</v>
      </c>
      <c r="AY946" s="253" t="s">
        <v>155</v>
      </c>
    </row>
    <row r="947" s="14" customFormat="1">
      <c r="A947" s="14"/>
      <c r="B947" s="243"/>
      <c r="C947" s="244"/>
      <c r="D947" s="234" t="s">
        <v>163</v>
      </c>
      <c r="E947" s="245" t="s">
        <v>1</v>
      </c>
      <c r="F947" s="246" t="s">
        <v>871</v>
      </c>
      <c r="G947" s="244"/>
      <c r="H947" s="247">
        <v>2.3399999999999999</v>
      </c>
      <c r="I947" s="248"/>
      <c r="J947" s="244"/>
      <c r="K947" s="244"/>
      <c r="L947" s="249"/>
      <c r="M947" s="250"/>
      <c r="N947" s="251"/>
      <c r="O947" s="251"/>
      <c r="P947" s="251"/>
      <c r="Q947" s="251"/>
      <c r="R947" s="251"/>
      <c r="S947" s="251"/>
      <c r="T947" s="252"/>
      <c r="U947" s="14"/>
      <c r="V947" s="14"/>
      <c r="W947" s="14"/>
      <c r="X947" s="14"/>
      <c r="Y947" s="14"/>
      <c r="Z947" s="14"/>
      <c r="AA947" s="14"/>
      <c r="AB947" s="14"/>
      <c r="AC947" s="14"/>
      <c r="AD947" s="14"/>
      <c r="AE947" s="14"/>
      <c r="AT947" s="253" t="s">
        <v>163</v>
      </c>
      <c r="AU947" s="253" t="s">
        <v>83</v>
      </c>
      <c r="AV947" s="14" t="s">
        <v>83</v>
      </c>
      <c r="AW947" s="14" t="s">
        <v>30</v>
      </c>
      <c r="AX947" s="14" t="s">
        <v>73</v>
      </c>
      <c r="AY947" s="253" t="s">
        <v>155</v>
      </c>
    </row>
    <row r="948" s="13" customFormat="1">
      <c r="A948" s="13"/>
      <c r="B948" s="232"/>
      <c r="C948" s="233"/>
      <c r="D948" s="234" t="s">
        <v>163</v>
      </c>
      <c r="E948" s="235" t="s">
        <v>1</v>
      </c>
      <c r="F948" s="236" t="s">
        <v>872</v>
      </c>
      <c r="G948" s="233"/>
      <c r="H948" s="235" t="s">
        <v>1</v>
      </c>
      <c r="I948" s="237"/>
      <c r="J948" s="233"/>
      <c r="K948" s="233"/>
      <c r="L948" s="238"/>
      <c r="M948" s="239"/>
      <c r="N948" s="240"/>
      <c r="O948" s="240"/>
      <c r="P948" s="240"/>
      <c r="Q948" s="240"/>
      <c r="R948" s="240"/>
      <c r="S948" s="240"/>
      <c r="T948" s="241"/>
      <c r="U948" s="13"/>
      <c r="V948" s="13"/>
      <c r="W948" s="13"/>
      <c r="X948" s="13"/>
      <c r="Y948" s="13"/>
      <c r="Z948" s="13"/>
      <c r="AA948" s="13"/>
      <c r="AB948" s="13"/>
      <c r="AC948" s="13"/>
      <c r="AD948" s="13"/>
      <c r="AE948" s="13"/>
      <c r="AT948" s="242" t="s">
        <v>163</v>
      </c>
      <c r="AU948" s="242" t="s">
        <v>83</v>
      </c>
      <c r="AV948" s="13" t="s">
        <v>81</v>
      </c>
      <c r="AW948" s="13" t="s">
        <v>30</v>
      </c>
      <c r="AX948" s="13" t="s">
        <v>73</v>
      </c>
      <c r="AY948" s="242" t="s">
        <v>155</v>
      </c>
    </row>
    <row r="949" s="14" customFormat="1">
      <c r="A949" s="14"/>
      <c r="B949" s="243"/>
      <c r="C949" s="244"/>
      <c r="D949" s="234" t="s">
        <v>163</v>
      </c>
      <c r="E949" s="245" t="s">
        <v>1</v>
      </c>
      <c r="F949" s="246" t="s">
        <v>873</v>
      </c>
      <c r="G949" s="244"/>
      <c r="H949" s="247">
        <v>155.40799999999999</v>
      </c>
      <c r="I949" s="248"/>
      <c r="J949" s="244"/>
      <c r="K949" s="244"/>
      <c r="L949" s="249"/>
      <c r="M949" s="250"/>
      <c r="N949" s="251"/>
      <c r="O949" s="251"/>
      <c r="P949" s="251"/>
      <c r="Q949" s="251"/>
      <c r="R949" s="251"/>
      <c r="S949" s="251"/>
      <c r="T949" s="252"/>
      <c r="U949" s="14"/>
      <c r="V949" s="14"/>
      <c r="W949" s="14"/>
      <c r="X949" s="14"/>
      <c r="Y949" s="14"/>
      <c r="Z949" s="14"/>
      <c r="AA949" s="14"/>
      <c r="AB949" s="14"/>
      <c r="AC949" s="14"/>
      <c r="AD949" s="14"/>
      <c r="AE949" s="14"/>
      <c r="AT949" s="253" t="s">
        <v>163</v>
      </c>
      <c r="AU949" s="253" t="s">
        <v>83</v>
      </c>
      <c r="AV949" s="14" t="s">
        <v>83</v>
      </c>
      <c r="AW949" s="14" t="s">
        <v>30</v>
      </c>
      <c r="AX949" s="14" t="s">
        <v>73</v>
      </c>
      <c r="AY949" s="253" t="s">
        <v>155</v>
      </c>
    </row>
    <row r="950" s="14" customFormat="1">
      <c r="A950" s="14"/>
      <c r="B950" s="243"/>
      <c r="C950" s="244"/>
      <c r="D950" s="234" t="s">
        <v>163</v>
      </c>
      <c r="E950" s="245" t="s">
        <v>1</v>
      </c>
      <c r="F950" s="246" t="s">
        <v>423</v>
      </c>
      <c r="G950" s="244"/>
      <c r="H950" s="247">
        <v>64</v>
      </c>
      <c r="I950" s="248"/>
      <c r="J950" s="244"/>
      <c r="K950" s="244"/>
      <c r="L950" s="249"/>
      <c r="M950" s="250"/>
      <c r="N950" s="251"/>
      <c r="O950" s="251"/>
      <c r="P950" s="251"/>
      <c r="Q950" s="251"/>
      <c r="R950" s="251"/>
      <c r="S950" s="251"/>
      <c r="T950" s="252"/>
      <c r="U950" s="14"/>
      <c r="V950" s="14"/>
      <c r="W950" s="14"/>
      <c r="X950" s="14"/>
      <c r="Y950" s="14"/>
      <c r="Z950" s="14"/>
      <c r="AA950" s="14"/>
      <c r="AB950" s="14"/>
      <c r="AC950" s="14"/>
      <c r="AD950" s="14"/>
      <c r="AE950" s="14"/>
      <c r="AT950" s="253" t="s">
        <v>163</v>
      </c>
      <c r="AU950" s="253" t="s">
        <v>83</v>
      </c>
      <c r="AV950" s="14" t="s">
        <v>83</v>
      </c>
      <c r="AW950" s="14" t="s">
        <v>30</v>
      </c>
      <c r="AX950" s="14" t="s">
        <v>73</v>
      </c>
      <c r="AY950" s="253" t="s">
        <v>155</v>
      </c>
    </row>
    <row r="951" s="16" customFormat="1">
      <c r="A951" s="16"/>
      <c r="B951" s="279"/>
      <c r="C951" s="280"/>
      <c r="D951" s="234" t="s">
        <v>163</v>
      </c>
      <c r="E951" s="281" t="s">
        <v>1</v>
      </c>
      <c r="F951" s="282" t="s">
        <v>302</v>
      </c>
      <c r="G951" s="280"/>
      <c r="H951" s="283">
        <v>249.118</v>
      </c>
      <c r="I951" s="284"/>
      <c r="J951" s="280"/>
      <c r="K951" s="280"/>
      <c r="L951" s="285"/>
      <c r="M951" s="286"/>
      <c r="N951" s="287"/>
      <c r="O951" s="287"/>
      <c r="P951" s="287"/>
      <c r="Q951" s="287"/>
      <c r="R951" s="287"/>
      <c r="S951" s="287"/>
      <c r="T951" s="288"/>
      <c r="U951" s="16"/>
      <c r="V951" s="16"/>
      <c r="W951" s="16"/>
      <c r="X951" s="16"/>
      <c r="Y951" s="16"/>
      <c r="Z951" s="16"/>
      <c r="AA951" s="16"/>
      <c r="AB951" s="16"/>
      <c r="AC951" s="16"/>
      <c r="AD951" s="16"/>
      <c r="AE951" s="16"/>
      <c r="AT951" s="289" t="s">
        <v>163</v>
      </c>
      <c r="AU951" s="289" t="s">
        <v>83</v>
      </c>
      <c r="AV951" s="16" t="s">
        <v>169</v>
      </c>
      <c r="AW951" s="16" t="s">
        <v>30</v>
      </c>
      <c r="AX951" s="16" t="s">
        <v>73</v>
      </c>
      <c r="AY951" s="289" t="s">
        <v>155</v>
      </c>
    </row>
    <row r="952" s="14" customFormat="1">
      <c r="A952" s="14"/>
      <c r="B952" s="243"/>
      <c r="C952" s="244"/>
      <c r="D952" s="234" t="s">
        <v>163</v>
      </c>
      <c r="E952" s="245" t="s">
        <v>1</v>
      </c>
      <c r="F952" s="246" t="s">
        <v>874</v>
      </c>
      <c r="G952" s="244"/>
      <c r="H952" s="247">
        <v>8.5999999999999996</v>
      </c>
      <c r="I952" s="248"/>
      <c r="J952" s="244"/>
      <c r="K952" s="244"/>
      <c r="L952" s="249"/>
      <c r="M952" s="250"/>
      <c r="N952" s="251"/>
      <c r="O952" s="251"/>
      <c r="P952" s="251"/>
      <c r="Q952" s="251"/>
      <c r="R952" s="251"/>
      <c r="S952" s="251"/>
      <c r="T952" s="252"/>
      <c r="U952" s="14"/>
      <c r="V952" s="14"/>
      <c r="W952" s="14"/>
      <c r="X952" s="14"/>
      <c r="Y952" s="14"/>
      <c r="Z952" s="14"/>
      <c r="AA952" s="14"/>
      <c r="AB952" s="14"/>
      <c r="AC952" s="14"/>
      <c r="AD952" s="14"/>
      <c r="AE952" s="14"/>
      <c r="AT952" s="253" t="s">
        <v>163</v>
      </c>
      <c r="AU952" s="253" t="s">
        <v>83</v>
      </c>
      <c r="AV952" s="14" t="s">
        <v>83</v>
      </c>
      <c r="AW952" s="14" t="s">
        <v>30</v>
      </c>
      <c r="AX952" s="14" t="s">
        <v>73</v>
      </c>
      <c r="AY952" s="253" t="s">
        <v>155</v>
      </c>
    </row>
    <row r="953" s="14" customFormat="1">
      <c r="A953" s="14"/>
      <c r="B953" s="243"/>
      <c r="C953" s="244"/>
      <c r="D953" s="234" t="s">
        <v>163</v>
      </c>
      <c r="E953" s="245" t="s">
        <v>1</v>
      </c>
      <c r="F953" s="246" t="s">
        <v>745</v>
      </c>
      <c r="G953" s="244"/>
      <c r="H953" s="247">
        <v>5.2199999999999998</v>
      </c>
      <c r="I953" s="248"/>
      <c r="J953" s="244"/>
      <c r="K953" s="244"/>
      <c r="L953" s="249"/>
      <c r="M953" s="250"/>
      <c r="N953" s="251"/>
      <c r="O953" s="251"/>
      <c r="P953" s="251"/>
      <c r="Q953" s="251"/>
      <c r="R953" s="251"/>
      <c r="S953" s="251"/>
      <c r="T953" s="252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T953" s="253" t="s">
        <v>163</v>
      </c>
      <c r="AU953" s="253" t="s">
        <v>83</v>
      </c>
      <c r="AV953" s="14" t="s">
        <v>83</v>
      </c>
      <c r="AW953" s="14" t="s">
        <v>30</v>
      </c>
      <c r="AX953" s="14" t="s">
        <v>73</v>
      </c>
      <c r="AY953" s="253" t="s">
        <v>155</v>
      </c>
    </row>
    <row r="954" s="14" customFormat="1">
      <c r="A954" s="14"/>
      <c r="B954" s="243"/>
      <c r="C954" s="244"/>
      <c r="D954" s="234" t="s">
        <v>163</v>
      </c>
      <c r="E954" s="245" t="s">
        <v>1</v>
      </c>
      <c r="F954" s="246" t="s">
        <v>747</v>
      </c>
      <c r="G954" s="244"/>
      <c r="H954" s="247">
        <v>8.2799999999999994</v>
      </c>
      <c r="I954" s="248"/>
      <c r="J954" s="244"/>
      <c r="K954" s="244"/>
      <c r="L954" s="249"/>
      <c r="M954" s="250"/>
      <c r="N954" s="251"/>
      <c r="O954" s="251"/>
      <c r="P954" s="251"/>
      <c r="Q954" s="251"/>
      <c r="R954" s="251"/>
      <c r="S954" s="251"/>
      <c r="T954" s="252"/>
      <c r="U954" s="14"/>
      <c r="V954" s="14"/>
      <c r="W954" s="14"/>
      <c r="X954" s="14"/>
      <c r="Y954" s="14"/>
      <c r="Z954" s="14"/>
      <c r="AA954" s="14"/>
      <c r="AB954" s="14"/>
      <c r="AC954" s="14"/>
      <c r="AD954" s="14"/>
      <c r="AE954" s="14"/>
      <c r="AT954" s="253" t="s">
        <v>163</v>
      </c>
      <c r="AU954" s="253" t="s">
        <v>83</v>
      </c>
      <c r="AV954" s="14" t="s">
        <v>83</v>
      </c>
      <c r="AW954" s="14" t="s">
        <v>30</v>
      </c>
      <c r="AX954" s="14" t="s">
        <v>73</v>
      </c>
      <c r="AY954" s="253" t="s">
        <v>155</v>
      </c>
    </row>
    <row r="955" s="14" customFormat="1">
      <c r="A955" s="14"/>
      <c r="B955" s="243"/>
      <c r="C955" s="244"/>
      <c r="D955" s="234" t="s">
        <v>163</v>
      </c>
      <c r="E955" s="245" t="s">
        <v>1</v>
      </c>
      <c r="F955" s="246" t="s">
        <v>745</v>
      </c>
      <c r="G955" s="244"/>
      <c r="H955" s="247">
        <v>5.2199999999999998</v>
      </c>
      <c r="I955" s="248"/>
      <c r="J955" s="244"/>
      <c r="K955" s="244"/>
      <c r="L955" s="249"/>
      <c r="M955" s="250"/>
      <c r="N955" s="251"/>
      <c r="O955" s="251"/>
      <c r="P955" s="251"/>
      <c r="Q955" s="251"/>
      <c r="R955" s="251"/>
      <c r="S955" s="251"/>
      <c r="T955" s="252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T955" s="253" t="s">
        <v>163</v>
      </c>
      <c r="AU955" s="253" t="s">
        <v>83</v>
      </c>
      <c r="AV955" s="14" t="s">
        <v>83</v>
      </c>
      <c r="AW955" s="14" t="s">
        <v>30</v>
      </c>
      <c r="AX955" s="14" t="s">
        <v>73</v>
      </c>
      <c r="AY955" s="253" t="s">
        <v>155</v>
      </c>
    </row>
    <row r="956" s="14" customFormat="1">
      <c r="A956" s="14"/>
      <c r="B956" s="243"/>
      <c r="C956" s="244"/>
      <c r="D956" s="234" t="s">
        <v>163</v>
      </c>
      <c r="E956" s="245" t="s">
        <v>1</v>
      </c>
      <c r="F956" s="246" t="s">
        <v>750</v>
      </c>
      <c r="G956" s="244"/>
      <c r="H956" s="247">
        <v>7.5599999999999996</v>
      </c>
      <c r="I956" s="248"/>
      <c r="J956" s="244"/>
      <c r="K956" s="244"/>
      <c r="L956" s="249"/>
      <c r="M956" s="250"/>
      <c r="N956" s="251"/>
      <c r="O956" s="251"/>
      <c r="P956" s="251"/>
      <c r="Q956" s="251"/>
      <c r="R956" s="251"/>
      <c r="S956" s="251"/>
      <c r="T956" s="252"/>
      <c r="U956" s="14"/>
      <c r="V956" s="14"/>
      <c r="W956" s="14"/>
      <c r="X956" s="14"/>
      <c r="Y956" s="14"/>
      <c r="Z956" s="14"/>
      <c r="AA956" s="14"/>
      <c r="AB956" s="14"/>
      <c r="AC956" s="14"/>
      <c r="AD956" s="14"/>
      <c r="AE956" s="14"/>
      <c r="AT956" s="253" t="s">
        <v>163</v>
      </c>
      <c r="AU956" s="253" t="s">
        <v>83</v>
      </c>
      <c r="AV956" s="14" t="s">
        <v>83</v>
      </c>
      <c r="AW956" s="14" t="s">
        <v>30</v>
      </c>
      <c r="AX956" s="14" t="s">
        <v>73</v>
      </c>
      <c r="AY956" s="253" t="s">
        <v>155</v>
      </c>
    </row>
    <row r="957" s="16" customFormat="1">
      <c r="A957" s="16"/>
      <c r="B957" s="279"/>
      <c r="C957" s="280"/>
      <c r="D957" s="234" t="s">
        <v>163</v>
      </c>
      <c r="E957" s="281" t="s">
        <v>1</v>
      </c>
      <c r="F957" s="282" t="s">
        <v>302</v>
      </c>
      <c r="G957" s="280"/>
      <c r="H957" s="283">
        <v>34.880000000000003</v>
      </c>
      <c r="I957" s="284"/>
      <c r="J957" s="280"/>
      <c r="K957" s="280"/>
      <c r="L957" s="285"/>
      <c r="M957" s="286"/>
      <c r="N957" s="287"/>
      <c r="O957" s="287"/>
      <c r="P957" s="287"/>
      <c r="Q957" s="287"/>
      <c r="R957" s="287"/>
      <c r="S957" s="287"/>
      <c r="T957" s="288"/>
      <c r="U957" s="16"/>
      <c r="V957" s="16"/>
      <c r="W957" s="16"/>
      <c r="X957" s="16"/>
      <c r="Y957" s="16"/>
      <c r="Z957" s="16"/>
      <c r="AA957" s="16"/>
      <c r="AB957" s="16"/>
      <c r="AC957" s="16"/>
      <c r="AD957" s="16"/>
      <c r="AE957" s="16"/>
      <c r="AT957" s="289" t="s">
        <v>163</v>
      </c>
      <c r="AU957" s="289" t="s">
        <v>83</v>
      </c>
      <c r="AV957" s="16" t="s">
        <v>169</v>
      </c>
      <c r="AW957" s="16" t="s">
        <v>30</v>
      </c>
      <c r="AX957" s="16" t="s">
        <v>73</v>
      </c>
      <c r="AY957" s="289" t="s">
        <v>155</v>
      </c>
    </row>
    <row r="958" s="15" customFormat="1">
      <c r="A958" s="15"/>
      <c r="B958" s="254"/>
      <c r="C958" s="255"/>
      <c r="D958" s="234" t="s">
        <v>163</v>
      </c>
      <c r="E958" s="256" t="s">
        <v>1</v>
      </c>
      <c r="F958" s="257" t="s">
        <v>166</v>
      </c>
      <c r="G958" s="255"/>
      <c r="H958" s="258">
        <v>283.99799999999999</v>
      </c>
      <c r="I958" s="259"/>
      <c r="J958" s="255"/>
      <c r="K958" s="255"/>
      <c r="L958" s="260"/>
      <c r="M958" s="261"/>
      <c r="N958" s="262"/>
      <c r="O958" s="262"/>
      <c r="P958" s="262"/>
      <c r="Q958" s="262"/>
      <c r="R958" s="262"/>
      <c r="S958" s="262"/>
      <c r="T958" s="263"/>
      <c r="U958" s="15"/>
      <c r="V958" s="15"/>
      <c r="W958" s="15"/>
      <c r="X958" s="15"/>
      <c r="Y958" s="15"/>
      <c r="Z958" s="15"/>
      <c r="AA958" s="15"/>
      <c r="AB958" s="15"/>
      <c r="AC958" s="15"/>
      <c r="AD958" s="15"/>
      <c r="AE958" s="15"/>
      <c r="AT958" s="264" t="s">
        <v>163</v>
      </c>
      <c r="AU958" s="264" t="s">
        <v>83</v>
      </c>
      <c r="AV958" s="15" t="s">
        <v>162</v>
      </c>
      <c r="AW958" s="15" t="s">
        <v>30</v>
      </c>
      <c r="AX958" s="15" t="s">
        <v>81</v>
      </c>
      <c r="AY958" s="264" t="s">
        <v>155</v>
      </c>
    </row>
    <row r="959" s="2" customFormat="1" ht="33" customHeight="1">
      <c r="A959" s="39"/>
      <c r="B959" s="40"/>
      <c r="C959" s="219" t="s">
        <v>582</v>
      </c>
      <c r="D959" s="219" t="s">
        <v>157</v>
      </c>
      <c r="E959" s="220" t="s">
        <v>875</v>
      </c>
      <c r="F959" s="221" t="s">
        <v>876</v>
      </c>
      <c r="G959" s="222" t="s">
        <v>160</v>
      </c>
      <c r="H959" s="223">
        <v>283.99799999999999</v>
      </c>
      <c r="I959" s="224"/>
      <c r="J959" s="225">
        <f>ROUND(I959*H959,2)</f>
        <v>0</v>
      </c>
      <c r="K959" s="221" t="s">
        <v>161</v>
      </c>
      <c r="L959" s="45"/>
      <c r="M959" s="226" t="s">
        <v>1</v>
      </c>
      <c r="N959" s="227" t="s">
        <v>38</v>
      </c>
      <c r="O959" s="92"/>
      <c r="P959" s="228">
        <f>O959*H959</f>
        <v>0</v>
      </c>
      <c r="Q959" s="228">
        <v>0.00025999999999999998</v>
      </c>
      <c r="R959" s="228">
        <f>Q959*H959</f>
        <v>0.073839479999999985</v>
      </c>
      <c r="S959" s="228">
        <v>0</v>
      </c>
      <c r="T959" s="229">
        <f>S959*H959</f>
        <v>0</v>
      </c>
      <c r="U959" s="39"/>
      <c r="V959" s="39"/>
      <c r="W959" s="39"/>
      <c r="X959" s="39"/>
      <c r="Y959" s="39"/>
      <c r="Z959" s="39"/>
      <c r="AA959" s="39"/>
      <c r="AB959" s="39"/>
      <c r="AC959" s="39"/>
      <c r="AD959" s="39"/>
      <c r="AE959" s="39"/>
      <c r="AR959" s="230" t="s">
        <v>200</v>
      </c>
      <c r="AT959" s="230" t="s">
        <v>157</v>
      </c>
      <c r="AU959" s="230" t="s">
        <v>83</v>
      </c>
      <c r="AY959" s="18" t="s">
        <v>155</v>
      </c>
      <c r="BE959" s="231">
        <f>IF(N959="základní",J959,0)</f>
        <v>0</v>
      </c>
      <c r="BF959" s="231">
        <f>IF(N959="snížená",J959,0)</f>
        <v>0</v>
      </c>
      <c r="BG959" s="231">
        <f>IF(N959="zákl. přenesená",J959,0)</f>
        <v>0</v>
      </c>
      <c r="BH959" s="231">
        <f>IF(N959="sníž. přenesená",J959,0)</f>
        <v>0</v>
      </c>
      <c r="BI959" s="231">
        <f>IF(N959="nulová",J959,0)</f>
        <v>0</v>
      </c>
      <c r="BJ959" s="18" t="s">
        <v>81</v>
      </c>
      <c r="BK959" s="231">
        <f>ROUND(I959*H959,2)</f>
        <v>0</v>
      </c>
      <c r="BL959" s="18" t="s">
        <v>200</v>
      </c>
      <c r="BM959" s="230" t="s">
        <v>877</v>
      </c>
    </row>
    <row r="960" s="14" customFormat="1">
      <c r="A960" s="14"/>
      <c r="B960" s="243"/>
      <c r="C960" s="244"/>
      <c r="D960" s="234" t="s">
        <v>163</v>
      </c>
      <c r="E960" s="245" t="s">
        <v>1</v>
      </c>
      <c r="F960" s="246" t="s">
        <v>878</v>
      </c>
      <c r="G960" s="244"/>
      <c r="H960" s="247">
        <v>283.99799999999999</v>
      </c>
      <c r="I960" s="248"/>
      <c r="J960" s="244"/>
      <c r="K960" s="244"/>
      <c r="L960" s="249"/>
      <c r="M960" s="250"/>
      <c r="N960" s="251"/>
      <c r="O960" s="251"/>
      <c r="P960" s="251"/>
      <c r="Q960" s="251"/>
      <c r="R960" s="251"/>
      <c r="S960" s="251"/>
      <c r="T960" s="252"/>
      <c r="U960" s="14"/>
      <c r="V960" s="14"/>
      <c r="W960" s="14"/>
      <c r="X960" s="14"/>
      <c r="Y960" s="14"/>
      <c r="Z960" s="14"/>
      <c r="AA960" s="14"/>
      <c r="AB960" s="14"/>
      <c r="AC960" s="14"/>
      <c r="AD960" s="14"/>
      <c r="AE960" s="14"/>
      <c r="AT960" s="253" t="s">
        <v>163</v>
      </c>
      <c r="AU960" s="253" t="s">
        <v>83</v>
      </c>
      <c r="AV960" s="14" t="s">
        <v>83</v>
      </c>
      <c r="AW960" s="14" t="s">
        <v>30</v>
      </c>
      <c r="AX960" s="14" t="s">
        <v>73</v>
      </c>
      <c r="AY960" s="253" t="s">
        <v>155</v>
      </c>
    </row>
    <row r="961" s="15" customFormat="1">
      <c r="A961" s="15"/>
      <c r="B961" s="254"/>
      <c r="C961" s="255"/>
      <c r="D961" s="234" t="s">
        <v>163</v>
      </c>
      <c r="E961" s="256" t="s">
        <v>1</v>
      </c>
      <c r="F961" s="257" t="s">
        <v>166</v>
      </c>
      <c r="G961" s="255"/>
      <c r="H961" s="258">
        <v>283.99799999999999</v>
      </c>
      <c r="I961" s="259"/>
      <c r="J961" s="255"/>
      <c r="K961" s="255"/>
      <c r="L961" s="260"/>
      <c r="M961" s="261"/>
      <c r="N961" s="262"/>
      <c r="O961" s="262"/>
      <c r="P961" s="262"/>
      <c r="Q961" s="262"/>
      <c r="R961" s="262"/>
      <c r="S961" s="262"/>
      <c r="T961" s="263"/>
      <c r="U961" s="15"/>
      <c r="V961" s="15"/>
      <c r="W961" s="15"/>
      <c r="X961" s="15"/>
      <c r="Y961" s="15"/>
      <c r="Z961" s="15"/>
      <c r="AA961" s="15"/>
      <c r="AB961" s="15"/>
      <c r="AC961" s="15"/>
      <c r="AD961" s="15"/>
      <c r="AE961" s="15"/>
      <c r="AT961" s="264" t="s">
        <v>163</v>
      </c>
      <c r="AU961" s="264" t="s">
        <v>83</v>
      </c>
      <c r="AV961" s="15" t="s">
        <v>162</v>
      </c>
      <c r="AW961" s="15" t="s">
        <v>30</v>
      </c>
      <c r="AX961" s="15" t="s">
        <v>81</v>
      </c>
      <c r="AY961" s="264" t="s">
        <v>155</v>
      </c>
    </row>
    <row r="962" s="12" customFormat="1" ht="25.92" customHeight="1">
      <c r="A962" s="12"/>
      <c r="B962" s="203"/>
      <c r="C962" s="204"/>
      <c r="D962" s="205" t="s">
        <v>72</v>
      </c>
      <c r="E962" s="206" t="s">
        <v>879</v>
      </c>
      <c r="F962" s="206" t="s">
        <v>880</v>
      </c>
      <c r="G962" s="204"/>
      <c r="H962" s="204"/>
      <c r="I962" s="207"/>
      <c r="J962" s="208">
        <f>BK962</f>
        <v>0</v>
      </c>
      <c r="K962" s="204"/>
      <c r="L962" s="209"/>
      <c r="M962" s="210"/>
      <c r="N962" s="211"/>
      <c r="O962" s="211"/>
      <c r="P962" s="212">
        <f>SUM(P963:P966)</f>
        <v>0</v>
      </c>
      <c r="Q962" s="211"/>
      <c r="R962" s="212">
        <f>SUM(R963:R966)</f>
        <v>0</v>
      </c>
      <c r="S962" s="211"/>
      <c r="T962" s="213">
        <f>SUM(T963:T966)</f>
        <v>0</v>
      </c>
      <c r="U962" s="12"/>
      <c r="V962" s="12"/>
      <c r="W962" s="12"/>
      <c r="X962" s="12"/>
      <c r="Y962" s="12"/>
      <c r="Z962" s="12"/>
      <c r="AA962" s="12"/>
      <c r="AB962" s="12"/>
      <c r="AC962" s="12"/>
      <c r="AD962" s="12"/>
      <c r="AE962" s="12"/>
      <c r="AR962" s="214" t="s">
        <v>162</v>
      </c>
      <c r="AT962" s="215" t="s">
        <v>72</v>
      </c>
      <c r="AU962" s="215" t="s">
        <v>73</v>
      </c>
      <c r="AY962" s="214" t="s">
        <v>155</v>
      </c>
      <c r="BK962" s="216">
        <f>SUM(BK963:BK966)</f>
        <v>0</v>
      </c>
    </row>
    <row r="963" s="2" customFormat="1" ht="21.75" customHeight="1">
      <c r="A963" s="39"/>
      <c r="B963" s="40"/>
      <c r="C963" s="219" t="s">
        <v>881</v>
      </c>
      <c r="D963" s="219" t="s">
        <v>157</v>
      </c>
      <c r="E963" s="220" t="s">
        <v>882</v>
      </c>
      <c r="F963" s="221" t="s">
        <v>883</v>
      </c>
      <c r="G963" s="222" t="s">
        <v>884</v>
      </c>
      <c r="H963" s="223">
        <v>60</v>
      </c>
      <c r="I963" s="224"/>
      <c r="J963" s="225">
        <f>ROUND(I963*H963,2)</f>
        <v>0</v>
      </c>
      <c r="K963" s="221" t="s">
        <v>161</v>
      </c>
      <c r="L963" s="45"/>
      <c r="M963" s="226" t="s">
        <v>1</v>
      </c>
      <c r="N963" s="227" t="s">
        <v>38</v>
      </c>
      <c r="O963" s="92"/>
      <c r="P963" s="228">
        <f>O963*H963</f>
        <v>0</v>
      </c>
      <c r="Q963" s="228">
        <v>0</v>
      </c>
      <c r="R963" s="228">
        <f>Q963*H963</f>
        <v>0</v>
      </c>
      <c r="S963" s="228">
        <v>0</v>
      </c>
      <c r="T963" s="229">
        <f>S963*H963</f>
        <v>0</v>
      </c>
      <c r="U963" s="39"/>
      <c r="V963" s="39"/>
      <c r="W963" s="39"/>
      <c r="X963" s="39"/>
      <c r="Y963" s="39"/>
      <c r="Z963" s="39"/>
      <c r="AA963" s="39"/>
      <c r="AB963" s="39"/>
      <c r="AC963" s="39"/>
      <c r="AD963" s="39"/>
      <c r="AE963" s="39"/>
      <c r="AR963" s="230" t="s">
        <v>885</v>
      </c>
      <c r="AT963" s="230" t="s">
        <v>157</v>
      </c>
      <c r="AU963" s="230" t="s">
        <v>81</v>
      </c>
      <c r="AY963" s="18" t="s">
        <v>155</v>
      </c>
      <c r="BE963" s="231">
        <f>IF(N963="základní",J963,0)</f>
        <v>0</v>
      </c>
      <c r="BF963" s="231">
        <f>IF(N963="snížená",J963,0)</f>
        <v>0</v>
      </c>
      <c r="BG963" s="231">
        <f>IF(N963="zákl. přenesená",J963,0)</f>
        <v>0</v>
      </c>
      <c r="BH963" s="231">
        <f>IF(N963="sníž. přenesená",J963,0)</f>
        <v>0</v>
      </c>
      <c r="BI963" s="231">
        <f>IF(N963="nulová",J963,0)</f>
        <v>0</v>
      </c>
      <c r="BJ963" s="18" t="s">
        <v>81</v>
      </c>
      <c r="BK963" s="231">
        <f>ROUND(I963*H963,2)</f>
        <v>0</v>
      </c>
      <c r="BL963" s="18" t="s">
        <v>885</v>
      </c>
      <c r="BM963" s="230" t="s">
        <v>886</v>
      </c>
    </row>
    <row r="964" s="13" customFormat="1">
      <c r="A964" s="13"/>
      <c r="B964" s="232"/>
      <c r="C964" s="233"/>
      <c r="D964" s="234" t="s">
        <v>163</v>
      </c>
      <c r="E964" s="235" t="s">
        <v>1</v>
      </c>
      <c r="F964" s="236" t="s">
        <v>887</v>
      </c>
      <c r="G964" s="233"/>
      <c r="H964" s="235" t="s">
        <v>1</v>
      </c>
      <c r="I964" s="237"/>
      <c r="J964" s="233"/>
      <c r="K964" s="233"/>
      <c r="L964" s="238"/>
      <c r="M964" s="239"/>
      <c r="N964" s="240"/>
      <c r="O964" s="240"/>
      <c r="P964" s="240"/>
      <c r="Q964" s="240"/>
      <c r="R964" s="240"/>
      <c r="S964" s="240"/>
      <c r="T964" s="241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T964" s="242" t="s">
        <v>163</v>
      </c>
      <c r="AU964" s="242" t="s">
        <v>81</v>
      </c>
      <c r="AV964" s="13" t="s">
        <v>81</v>
      </c>
      <c r="AW964" s="13" t="s">
        <v>30</v>
      </c>
      <c r="AX964" s="13" t="s">
        <v>73</v>
      </c>
      <c r="AY964" s="242" t="s">
        <v>155</v>
      </c>
    </row>
    <row r="965" s="14" customFormat="1">
      <c r="A965" s="14"/>
      <c r="B965" s="243"/>
      <c r="C965" s="244"/>
      <c r="D965" s="234" t="s">
        <v>163</v>
      </c>
      <c r="E965" s="245" t="s">
        <v>1</v>
      </c>
      <c r="F965" s="246" t="s">
        <v>888</v>
      </c>
      <c r="G965" s="244"/>
      <c r="H965" s="247">
        <v>60</v>
      </c>
      <c r="I965" s="248"/>
      <c r="J965" s="244"/>
      <c r="K965" s="244"/>
      <c r="L965" s="249"/>
      <c r="M965" s="250"/>
      <c r="N965" s="251"/>
      <c r="O965" s="251"/>
      <c r="P965" s="251"/>
      <c r="Q965" s="251"/>
      <c r="R965" s="251"/>
      <c r="S965" s="251"/>
      <c r="T965" s="252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T965" s="253" t="s">
        <v>163</v>
      </c>
      <c r="AU965" s="253" t="s">
        <v>81</v>
      </c>
      <c r="AV965" s="14" t="s">
        <v>83</v>
      </c>
      <c r="AW965" s="14" t="s">
        <v>30</v>
      </c>
      <c r="AX965" s="14" t="s">
        <v>73</v>
      </c>
      <c r="AY965" s="253" t="s">
        <v>155</v>
      </c>
    </row>
    <row r="966" s="15" customFormat="1">
      <c r="A966" s="15"/>
      <c r="B966" s="254"/>
      <c r="C966" s="255"/>
      <c r="D966" s="234" t="s">
        <v>163</v>
      </c>
      <c r="E966" s="256" t="s">
        <v>1</v>
      </c>
      <c r="F966" s="257" t="s">
        <v>166</v>
      </c>
      <c r="G966" s="255"/>
      <c r="H966" s="258">
        <v>60</v>
      </c>
      <c r="I966" s="259"/>
      <c r="J966" s="255"/>
      <c r="K966" s="255"/>
      <c r="L966" s="260"/>
      <c r="M966" s="290"/>
      <c r="N966" s="291"/>
      <c r="O966" s="291"/>
      <c r="P966" s="291"/>
      <c r="Q966" s="291"/>
      <c r="R966" s="291"/>
      <c r="S966" s="291"/>
      <c r="T966" s="292"/>
      <c r="U966" s="15"/>
      <c r="V966" s="15"/>
      <c r="W966" s="15"/>
      <c r="X966" s="15"/>
      <c r="Y966" s="15"/>
      <c r="Z966" s="15"/>
      <c r="AA966" s="15"/>
      <c r="AB966" s="15"/>
      <c r="AC966" s="15"/>
      <c r="AD966" s="15"/>
      <c r="AE966" s="15"/>
      <c r="AT966" s="264" t="s">
        <v>163</v>
      </c>
      <c r="AU966" s="264" t="s">
        <v>81</v>
      </c>
      <c r="AV966" s="15" t="s">
        <v>162</v>
      </c>
      <c r="AW966" s="15" t="s">
        <v>30</v>
      </c>
      <c r="AX966" s="15" t="s">
        <v>81</v>
      </c>
      <c r="AY966" s="264" t="s">
        <v>155</v>
      </c>
    </row>
    <row r="967" s="2" customFormat="1" ht="6.96" customHeight="1">
      <c r="A967" s="39"/>
      <c r="B967" s="67"/>
      <c r="C967" s="68"/>
      <c r="D967" s="68"/>
      <c r="E967" s="68"/>
      <c r="F967" s="68"/>
      <c r="G967" s="68"/>
      <c r="H967" s="68"/>
      <c r="I967" s="68"/>
      <c r="J967" s="68"/>
      <c r="K967" s="68"/>
      <c r="L967" s="45"/>
      <c r="M967" s="39"/>
      <c r="O967" s="39"/>
      <c r="P967" s="39"/>
      <c r="Q967" s="39"/>
      <c r="R967" s="39"/>
      <c r="S967" s="39"/>
      <c r="T967" s="39"/>
      <c r="U967" s="39"/>
      <c r="V967" s="39"/>
      <c r="W967" s="39"/>
      <c r="X967" s="39"/>
      <c r="Y967" s="39"/>
      <c r="Z967" s="39"/>
      <c r="AA967" s="39"/>
      <c r="AB967" s="39"/>
      <c r="AC967" s="39"/>
      <c r="AD967" s="39"/>
      <c r="AE967" s="39"/>
    </row>
  </sheetData>
  <sheetProtection sheet="1" autoFilter="0" formatColumns="0" formatRows="0" objects="1" scenarios="1" spinCount="100000" saltValue="wbu+yGJz89RJJ7tst6XmuWCilPgcNzp4MgTuCzOqsIo2rsYvXAhaLW+b8g6EHqy5B1dDPMY2kPMz0yCnp5cvQA==" hashValue="7As2+36LwHIBwq9s5M+Pycvs2hFyJ2X0X7Urf5J/4712cdEWSoYo+s+D5IPn76yoEDtaK2LPVoqyVTCcqVrNlA==" algorithmName="SHA-512" password="CC35"/>
  <autoFilter ref="C133:K966"/>
  <mergeCells count="9">
    <mergeCell ref="E7:H7"/>
    <mergeCell ref="E9:H9"/>
    <mergeCell ref="E18:H18"/>
    <mergeCell ref="E27:H27"/>
    <mergeCell ref="E85:H85"/>
    <mergeCell ref="E87:H87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s="1" customFormat="1" ht="24.96" customHeight="1">
      <c r="B4" s="21"/>
      <c r="D4" s="139" t="s">
        <v>114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Snížení energetické náročnost budovy školy gymnázia SOŠ a VOŠ,Nový Bydžov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889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25. 3. 2022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ROUND(J125,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ROUND((SUM(BE125:BE398)),  2)</f>
        <v>0</v>
      </c>
      <c r="G33" s="39"/>
      <c r="H33" s="39"/>
      <c r="I33" s="156">
        <v>0.20999999999999999</v>
      </c>
      <c r="J33" s="155">
        <f>ROUND(((SUM(BE125:BE398))*I33),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ROUND((SUM(BF125:BF398)),  2)</f>
        <v>0</v>
      </c>
      <c r="G34" s="39"/>
      <c r="H34" s="39"/>
      <c r="I34" s="156">
        <v>0.14999999999999999</v>
      </c>
      <c r="J34" s="155">
        <f>ROUND(((SUM(BF125:BF398))*I34),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ROUND((SUM(BG125:BG398)),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ROUND((SUM(BH125:BH398)),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ROUND((SUM(BI125:BI398)),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Snížení energetické náročnost budovy školy gymnázia SOŠ a VOŠ,Nový Bydžov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01.1 - Zateplení obvodové...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25. 3. 2022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118</v>
      </c>
      <c r="D94" s="177"/>
      <c r="E94" s="177"/>
      <c r="F94" s="177"/>
      <c r="G94" s="177"/>
      <c r="H94" s="177"/>
      <c r="I94" s="177"/>
      <c r="J94" s="178" t="s">
        <v>119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120</v>
      </c>
      <c r="D96" s="41"/>
      <c r="E96" s="41"/>
      <c r="F96" s="41"/>
      <c r="G96" s="41"/>
      <c r="H96" s="41"/>
      <c r="I96" s="41"/>
      <c r="J96" s="111">
        <f>J125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121</v>
      </c>
    </row>
    <row r="97" s="9" customFormat="1" ht="24.96" customHeight="1">
      <c r="A97" s="9"/>
      <c r="B97" s="180"/>
      <c r="C97" s="181"/>
      <c r="D97" s="182" t="s">
        <v>122</v>
      </c>
      <c r="E97" s="183"/>
      <c r="F97" s="183"/>
      <c r="G97" s="183"/>
      <c r="H97" s="183"/>
      <c r="I97" s="183"/>
      <c r="J97" s="184">
        <f>J126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126</v>
      </c>
      <c r="E98" s="189"/>
      <c r="F98" s="189"/>
      <c r="G98" s="189"/>
      <c r="H98" s="189"/>
      <c r="I98" s="189"/>
      <c r="J98" s="190">
        <f>J127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127</v>
      </c>
      <c r="E99" s="189"/>
      <c r="F99" s="189"/>
      <c r="G99" s="189"/>
      <c r="H99" s="189"/>
      <c r="I99" s="189"/>
      <c r="J99" s="190">
        <f>J283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128</v>
      </c>
      <c r="E100" s="189"/>
      <c r="F100" s="189"/>
      <c r="G100" s="189"/>
      <c r="H100" s="189"/>
      <c r="I100" s="189"/>
      <c r="J100" s="190">
        <f>J322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129</v>
      </c>
      <c r="E101" s="189"/>
      <c r="F101" s="189"/>
      <c r="G101" s="189"/>
      <c r="H101" s="189"/>
      <c r="I101" s="189"/>
      <c r="J101" s="190">
        <f>J329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0"/>
      <c r="C102" s="181"/>
      <c r="D102" s="182" t="s">
        <v>130</v>
      </c>
      <c r="E102" s="183"/>
      <c r="F102" s="183"/>
      <c r="G102" s="183"/>
      <c r="H102" s="183"/>
      <c r="I102" s="183"/>
      <c r="J102" s="184">
        <f>J331</f>
        <v>0</v>
      </c>
      <c r="K102" s="181"/>
      <c r="L102" s="18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6"/>
      <c r="C103" s="187"/>
      <c r="D103" s="188" t="s">
        <v>135</v>
      </c>
      <c r="E103" s="189"/>
      <c r="F103" s="189"/>
      <c r="G103" s="189"/>
      <c r="H103" s="189"/>
      <c r="I103" s="189"/>
      <c r="J103" s="190">
        <f>J332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890</v>
      </c>
      <c r="E104" s="189"/>
      <c r="F104" s="189"/>
      <c r="G104" s="189"/>
      <c r="H104" s="189"/>
      <c r="I104" s="189"/>
      <c r="J104" s="190">
        <f>J358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0"/>
      <c r="C105" s="181"/>
      <c r="D105" s="182" t="s">
        <v>139</v>
      </c>
      <c r="E105" s="183"/>
      <c r="F105" s="183"/>
      <c r="G105" s="183"/>
      <c r="H105" s="183"/>
      <c r="I105" s="183"/>
      <c r="J105" s="184">
        <f>J394</f>
        <v>0</v>
      </c>
      <c r="K105" s="181"/>
      <c r="L105" s="18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140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6.25" customHeight="1">
      <c r="A115" s="39"/>
      <c r="B115" s="40"/>
      <c r="C115" s="41"/>
      <c r="D115" s="41"/>
      <c r="E115" s="175" t="str">
        <f>E7</f>
        <v>Snížení energetické náročnost budovy školy gymnázia SOŠ a VOŠ,Nový Bydžov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115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E9</f>
        <v>01.1 - Zateplení obvodové...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F12</f>
        <v xml:space="preserve"> </v>
      </c>
      <c r="G119" s="41"/>
      <c r="H119" s="41"/>
      <c r="I119" s="33" t="s">
        <v>22</v>
      </c>
      <c r="J119" s="80" t="str">
        <f>IF(J12="","",J12)</f>
        <v>25. 3. 2022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E15</f>
        <v xml:space="preserve"> </v>
      </c>
      <c r="G121" s="41"/>
      <c r="H121" s="41"/>
      <c r="I121" s="33" t="s">
        <v>29</v>
      </c>
      <c r="J121" s="37" t="str">
        <f>E21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27</v>
      </c>
      <c r="D122" s="41"/>
      <c r="E122" s="41"/>
      <c r="F122" s="28" t="str">
        <f>IF(E18="","",E18)</f>
        <v>Vyplň údaj</v>
      </c>
      <c r="G122" s="41"/>
      <c r="H122" s="41"/>
      <c r="I122" s="33" t="s">
        <v>31</v>
      </c>
      <c r="J122" s="37" t="str">
        <f>E24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192"/>
      <c r="B124" s="193"/>
      <c r="C124" s="194" t="s">
        <v>141</v>
      </c>
      <c r="D124" s="195" t="s">
        <v>58</v>
      </c>
      <c r="E124" s="195" t="s">
        <v>54</v>
      </c>
      <c r="F124" s="195" t="s">
        <v>55</v>
      </c>
      <c r="G124" s="195" t="s">
        <v>142</v>
      </c>
      <c r="H124" s="195" t="s">
        <v>143</v>
      </c>
      <c r="I124" s="195" t="s">
        <v>144</v>
      </c>
      <c r="J124" s="195" t="s">
        <v>119</v>
      </c>
      <c r="K124" s="196" t="s">
        <v>145</v>
      </c>
      <c r="L124" s="197"/>
      <c r="M124" s="101" t="s">
        <v>1</v>
      </c>
      <c r="N124" s="102" t="s">
        <v>37</v>
      </c>
      <c r="O124" s="102" t="s">
        <v>146</v>
      </c>
      <c r="P124" s="102" t="s">
        <v>147</v>
      </c>
      <c r="Q124" s="102" t="s">
        <v>148</v>
      </c>
      <c r="R124" s="102" t="s">
        <v>149</v>
      </c>
      <c r="S124" s="102" t="s">
        <v>150</v>
      </c>
      <c r="T124" s="103" t="s">
        <v>151</v>
      </c>
      <c r="U124" s="192"/>
      <c r="V124" s="192"/>
      <c r="W124" s="192"/>
      <c r="X124" s="192"/>
      <c r="Y124" s="192"/>
      <c r="Z124" s="192"/>
      <c r="AA124" s="192"/>
      <c r="AB124" s="192"/>
      <c r="AC124" s="192"/>
      <c r="AD124" s="192"/>
      <c r="AE124" s="192"/>
    </row>
    <row r="125" s="2" customFormat="1" ht="22.8" customHeight="1">
      <c r="A125" s="39"/>
      <c r="B125" s="40"/>
      <c r="C125" s="108" t="s">
        <v>152</v>
      </c>
      <c r="D125" s="41"/>
      <c r="E125" s="41"/>
      <c r="F125" s="41"/>
      <c r="G125" s="41"/>
      <c r="H125" s="41"/>
      <c r="I125" s="41"/>
      <c r="J125" s="198">
        <f>BK125</f>
        <v>0</v>
      </c>
      <c r="K125" s="41"/>
      <c r="L125" s="45"/>
      <c r="M125" s="104"/>
      <c r="N125" s="199"/>
      <c r="O125" s="105"/>
      <c r="P125" s="200">
        <f>P126+P331+P394</f>
        <v>0</v>
      </c>
      <c r="Q125" s="105"/>
      <c r="R125" s="200">
        <f>R126+R331+R394</f>
        <v>38.524675109999997</v>
      </c>
      <c r="S125" s="105"/>
      <c r="T125" s="201">
        <f>T126+T331+T394</f>
        <v>9.425453000000001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72</v>
      </c>
      <c r="AU125" s="18" t="s">
        <v>121</v>
      </c>
      <c r="BK125" s="202">
        <f>BK126+BK331+BK394</f>
        <v>0</v>
      </c>
    </row>
    <row r="126" s="12" customFormat="1" ht="25.92" customHeight="1">
      <c r="A126" s="12"/>
      <c r="B126" s="203"/>
      <c r="C126" s="204"/>
      <c r="D126" s="205" t="s">
        <v>72</v>
      </c>
      <c r="E126" s="206" t="s">
        <v>153</v>
      </c>
      <c r="F126" s="206" t="s">
        <v>154</v>
      </c>
      <c r="G126" s="204"/>
      <c r="H126" s="204"/>
      <c r="I126" s="207"/>
      <c r="J126" s="208">
        <f>BK126</f>
        <v>0</v>
      </c>
      <c r="K126" s="204"/>
      <c r="L126" s="209"/>
      <c r="M126" s="210"/>
      <c r="N126" s="211"/>
      <c r="O126" s="211"/>
      <c r="P126" s="212">
        <f>P127+P283+P322+P329</f>
        <v>0</v>
      </c>
      <c r="Q126" s="211"/>
      <c r="R126" s="212">
        <f>R127+R283+R322+R329</f>
        <v>37.023287959999998</v>
      </c>
      <c r="S126" s="211"/>
      <c r="T126" s="213">
        <f>T127+T283+T322+T329</f>
        <v>8.686300000000001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81</v>
      </c>
      <c r="AT126" s="215" t="s">
        <v>72</v>
      </c>
      <c r="AU126" s="215" t="s">
        <v>73</v>
      </c>
      <c r="AY126" s="214" t="s">
        <v>155</v>
      </c>
      <c r="BK126" s="216">
        <f>BK127+BK283+BK322+BK329</f>
        <v>0</v>
      </c>
    </row>
    <row r="127" s="12" customFormat="1" ht="22.8" customHeight="1">
      <c r="A127" s="12"/>
      <c r="B127" s="203"/>
      <c r="C127" s="204"/>
      <c r="D127" s="205" t="s">
        <v>72</v>
      </c>
      <c r="E127" s="217" t="s">
        <v>172</v>
      </c>
      <c r="F127" s="217" t="s">
        <v>202</v>
      </c>
      <c r="G127" s="204"/>
      <c r="H127" s="204"/>
      <c r="I127" s="207"/>
      <c r="J127" s="218">
        <f>BK127</f>
        <v>0</v>
      </c>
      <c r="K127" s="204"/>
      <c r="L127" s="209"/>
      <c r="M127" s="210"/>
      <c r="N127" s="211"/>
      <c r="O127" s="211"/>
      <c r="P127" s="212">
        <f>SUM(P128:P282)</f>
        <v>0</v>
      </c>
      <c r="Q127" s="211"/>
      <c r="R127" s="212">
        <f>SUM(R128:R282)</f>
        <v>37.019927959999997</v>
      </c>
      <c r="S127" s="211"/>
      <c r="T127" s="213">
        <f>SUM(T128:T282)</f>
        <v>0.33600000000000002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81</v>
      </c>
      <c r="AT127" s="215" t="s">
        <v>72</v>
      </c>
      <c r="AU127" s="215" t="s">
        <v>81</v>
      </c>
      <c r="AY127" s="214" t="s">
        <v>155</v>
      </c>
      <c r="BK127" s="216">
        <f>SUM(BK128:BK282)</f>
        <v>0</v>
      </c>
    </row>
    <row r="128" s="2" customFormat="1" ht="24.15" customHeight="1">
      <c r="A128" s="39"/>
      <c r="B128" s="40"/>
      <c r="C128" s="219" t="s">
        <v>81</v>
      </c>
      <c r="D128" s="219" t="s">
        <v>157</v>
      </c>
      <c r="E128" s="220" t="s">
        <v>204</v>
      </c>
      <c r="F128" s="221" t="s">
        <v>205</v>
      </c>
      <c r="G128" s="222" t="s">
        <v>160</v>
      </c>
      <c r="H128" s="223">
        <v>84</v>
      </c>
      <c r="I128" s="224"/>
      <c r="J128" s="225">
        <f>ROUND(I128*H128,2)</f>
        <v>0</v>
      </c>
      <c r="K128" s="221" t="s">
        <v>161</v>
      </c>
      <c r="L128" s="45"/>
      <c r="M128" s="226" t="s">
        <v>1</v>
      </c>
      <c r="N128" s="227" t="s">
        <v>38</v>
      </c>
      <c r="O128" s="92"/>
      <c r="P128" s="228">
        <f>O128*H128</f>
        <v>0</v>
      </c>
      <c r="Q128" s="228">
        <v>0.00022000000000000001</v>
      </c>
      <c r="R128" s="228">
        <f>Q128*H128</f>
        <v>0.01848</v>
      </c>
      <c r="S128" s="228">
        <v>0.002</v>
      </c>
      <c r="T128" s="229">
        <f>S128*H128</f>
        <v>0.16800000000000001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162</v>
      </c>
      <c r="AT128" s="230" t="s">
        <v>157</v>
      </c>
      <c r="AU128" s="230" t="s">
        <v>83</v>
      </c>
      <c r="AY128" s="18" t="s">
        <v>155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81</v>
      </c>
      <c r="BK128" s="231">
        <f>ROUND(I128*H128,2)</f>
        <v>0</v>
      </c>
      <c r="BL128" s="18" t="s">
        <v>162</v>
      </c>
      <c r="BM128" s="230" t="s">
        <v>83</v>
      </c>
    </row>
    <row r="129" s="13" customFormat="1">
      <c r="A129" s="13"/>
      <c r="B129" s="232"/>
      <c r="C129" s="233"/>
      <c r="D129" s="234" t="s">
        <v>163</v>
      </c>
      <c r="E129" s="235" t="s">
        <v>1</v>
      </c>
      <c r="F129" s="236" t="s">
        <v>207</v>
      </c>
      <c r="G129" s="233"/>
      <c r="H129" s="235" t="s">
        <v>1</v>
      </c>
      <c r="I129" s="237"/>
      <c r="J129" s="233"/>
      <c r="K129" s="233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163</v>
      </c>
      <c r="AU129" s="242" t="s">
        <v>83</v>
      </c>
      <c r="AV129" s="13" t="s">
        <v>81</v>
      </c>
      <c r="AW129" s="13" t="s">
        <v>30</v>
      </c>
      <c r="AX129" s="13" t="s">
        <v>73</v>
      </c>
      <c r="AY129" s="242" t="s">
        <v>155</v>
      </c>
    </row>
    <row r="130" s="14" customFormat="1">
      <c r="A130" s="14"/>
      <c r="B130" s="243"/>
      <c r="C130" s="244"/>
      <c r="D130" s="234" t="s">
        <v>163</v>
      </c>
      <c r="E130" s="245" t="s">
        <v>1</v>
      </c>
      <c r="F130" s="246" t="s">
        <v>891</v>
      </c>
      <c r="G130" s="244"/>
      <c r="H130" s="247">
        <v>84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163</v>
      </c>
      <c r="AU130" s="253" t="s">
        <v>83</v>
      </c>
      <c r="AV130" s="14" t="s">
        <v>83</v>
      </c>
      <c r="AW130" s="14" t="s">
        <v>30</v>
      </c>
      <c r="AX130" s="14" t="s">
        <v>73</v>
      </c>
      <c r="AY130" s="253" t="s">
        <v>155</v>
      </c>
    </row>
    <row r="131" s="15" customFormat="1">
      <c r="A131" s="15"/>
      <c r="B131" s="254"/>
      <c r="C131" s="255"/>
      <c r="D131" s="234" t="s">
        <v>163</v>
      </c>
      <c r="E131" s="256" t="s">
        <v>1</v>
      </c>
      <c r="F131" s="257" t="s">
        <v>166</v>
      </c>
      <c r="G131" s="255"/>
      <c r="H131" s="258">
        <v>84</v>
      </c>
      <c r="I131" s="259"/>
      <c r="J131" s="255"/>
      <c r="K131" s="255"/>
      <c r="L131" s="260"/>
      <c r="M131" s="261"/>
      <c r="N131" s="262"/>
      <c r="O131" s="262"/>
      <c r="P131" s="262"/>
      <c r="Q131" s="262"/>
      <c r="R131" s="262"/>
      <c r="S131" s="262"/>
      <c r="T131" s="263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4" t="s">
        <v>163</v>
      </c>
      <c r="AU131" s="264" t="s">
        <v>83</v>
      </c>
      <c r="AV131" s="15" t="s">
        <v>162</v>
      </c>
      <c r="AW131" s="15" t="s">
        <v>30</v>
      </c>
      <c r="AX131" s="15" t="s">
        <v>81</v>
      </c>
      <c r="AY131" s="264" t="s">
        <v>155</v>
      </c>
    </row>
    <row r="132" s="2" customFormat="1" ht="24.15" customHeight="1">
      <c r="A132" s="39"/>
      <c r="B132" s="40"/>
      <c r="C132" s="219" t="s">
        <v>83</v>
      </c>
      <c r="D132" s="219" t="s">
        <v>157</v>
      </c>
      <c r="E132" s="220" t="s">
        <v>244</v>
      </c>
      <c r="F132" s="221" t="s">
        <v>245</v>
      </c>
      <c r="G132" s="222" t="s">
        <v>160</v>
      </c>
      <c r="H132" s="223">
        <v>839.98000000000002</v>
      </c>
      <c r="I132" s="224"/>
      <c r="J132" s="225">
        <f>ROUND(I132*H132,2)</f>
        <v>0</v>
      </c>
      <c r="K132" s="221" t="s">
        <v>161</v>
      </c>
      <c r="L132" s="45"/>
      <c r="M132" s="226" t="s">
        <v>1</v>
      </c>
      <c r="N132" s="227" t="s">
        <v>38</v>
      </c>
      <c r="O132" s="92"/>
      <c r="P132" s="228">
        <f>O132*H132</f>
        <v>0</v>
      </c>
      <c r="Q132" s="228">
        <v>0.0073499999999999998</v>
      </c>
      <c r="R132" s="228">
        <f>Q132*H132</f>
        <v>6.1738530000000003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162</v>
      </c>
      <c r="AT132" s="230" t="s">
        <v>157</v>
      </c>
      <c r="AU132" s="230" t="s">
        <v>83</v>
      </c>
      <c r="AY132" s="18" t="s">
        <v>155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81</v>
      </c>
      <c r="BK132" s="231">
        <f>ROUND(I132*H132,2)</f>
        <v>0</v>
      </c>
      <c r="BL132" s="18" t="s">
        <v>162</v>
      </c>
      <c r="BM132" s="230" t="s">
        <v>162</v>
      </c>
    </row>
    <row r="133" s="13" customFormat="1">
      <c r="A133" s="13"/>
      <c r="B133" s="232"/>
      <c r="C133" s="233"/>
      <c r="D133" s="234" t="s">
        <v>163</v>
      </c>
      <c r="E133" s="235" t="s">
        <v>1</v>
      </c>
      <c r="F133" s="236" t="s">
        <v>247</v>
      </c>
      <c r="G133" s="233"/>
      <c r="H133" s="235" t="s">
        <v>1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163</v>
      </c>
      <c r="AU133" s="242" t="s">
        <v>83</v>
      </c>
      <c r="AV133" s="13" t="s">
        <v>81</v>
      </c>
      <c r="AW133" s="13" t="s">
        <v>30</v>
      </c>
      <c r="AX133" s="13" t="s">
        <v>73</v>
      </c>
      <c r="AY133" s="242" t="s">
        <v>155</v>
      </c>
    </row>
    <row r="134" s="14" customFormat="1">
      <c r="A134" s="14"/>
      <c r="B134" s="243"/>
      <c r="C134" s="244"/>
      <c r="D134" s="234" t="s">
        <v>163</v>
      </c>
      <c r="E134" s="245" t="s">
        <v>1</v>
      </c>
      <c r="F134" s="246" t="s">
        <v>892</v>
      </c>
      <c r="G134" s="244"/>
      <c r="H134" s="247">
        <v>839.98000000000002</v>
      </c>
      <c r="I134" s="248"/>
      <c r="J134" s="244"/>
      <c r="K134" s="244"/>
      <c r="L134" s="249"/>
      <c r="M134" s="250"/>
      <c r="N134" s="251"/>
      <c r="O134" s="251"/>
      <c r="P134" s="251"/>
      <c r="Q134" s="251"/>
      <c r="R134" s="251"/>
      <c r="S134" s="251"/>
      <c r="T134" s="25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3" t="s">
        <v>163</v>
      </c>
      <c r="AU134" s="253" t="s">
        <v>83</v>
      </c>
      <c r="AV134" s="14" t="s">
        <v>83</v>
      </c>
      <c r="AW134" s="14" t="s">
        <v>30</v>
      </c>
      <c r="AX134" s="14" t="s">
        <v>73</v>
      </c>
      <c r="AY134" s="253" t="s">
        <v>155</v>
      </c>
    </row>
    <row r="135" s="15" customFormat="1">
      <c r="A135" s="15"/>
      <c r="B135" s="254"/>
      <c r="C135" s="255"/>
      <c r="D135" s="234" t="s">
        <v>163</v>
      </c>
      <c r="E135" s="256" t="s">
        <v>1</v>
      </c>
      <c r="F135" s="257" t="s">
        <v>166</v>
      </c>
      <c r="G135" s="255"/>
      <c r="H135" s="258">
        <v>839.98000000000002</v>
      </c>
      <c r="I135" s="259"/>
      <c r="J135" s="255"/>
      <c r="K135" s="255"/>
      <c r="L135" s="260"/>
      <c r="M135" s="261"/>
      <c r="N135" s="262"/>
      <c r="O135" s="262"/>
      <c r="P135" s="262"/>
      <c r="Q135" s="262"/>
      <c r="R135" s="262"/>
      <c r="S135" s="262"/>
      <c r="T135" s="263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4" t="s">
        <v>163</v>
      </c>
      <c r="AU135" s="264" t="s">
        <v>83</v>
      </c>
      <c r="AV135" s="15" t="s">
        <v>162</v>
      </c>
      <c r="AW135" s="15" t="s">
        <v>30</v>
      </c>
      <c r="AX135" s="15" t="s">
        <v>81</v>
      </c>
      <c r="AY135" s="264" t="s">
        <v>155</v>
      </c>
    </row>
    <row r="136" s="2" customFormat="1" ht="21.75" customHeight="1">
      <c r="A136" s="39"/>
      <c r="B136" s="40"/>
      <c r="C136" s="219" t="s">
        <v>169</v>
      </c>
      <c r="D136" s="219" t="s">
        <v>157</v>
      </c>
      <c r="E136" s="220" t="s">
        <v>251</v>
      </c>
      <c r="F136" s="221" t="s">
        <v>252</v>
      </c>
      <c r="G136" s="222" t="s">
        <v>160</v>
      </c>
      <c r="H136" s="223">
        <v>839.98000000000002</v>
      </c>
      <c r="I136" s="224"/>
      <c r="J136" s="225">
        <f>ROUND(I136*H136,2)</f>
        <v>0</v>
      </c>
      <c r="K136" s="221" t="s">
        <v>161</v>
      </c>
      <c r="L136" s="45"/>
      <c r="M136" s="226" t="s">
        <v>1</v>
      </c>
      <c r="N136" s="227" t="s">
        <v>38</v>
      </c>
      <c r="O136" s="92"/>
      <c r="P136" s="228">
        <f>O136*H136</f>
        <v>0</v>
      </c>
      <c r="Q136" s="228">
        <v>0.00025999999999999998</v>
      </c>
      <c r="R136" s="228">
        <f>Q136*H136</f>
        <v>0.21839479999999997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162</v>
      </c>
      <c r="AT136" s="230" t="s">
        <v>157</v>
      </c>
      <c r="AU136" s="230" t="s">
        <v>83</v>
      </c>
      <c r="AY136" s="18" t="s">
        <v>155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81</v>
      </c>
      <c r="BK136" s="231">
        <f>ROUND(I136*H136,2)</f>
        <v>0</v>
      </c>
      <c r="BL136" s="18" t="s">
        <v>162</v>
      </c>
      <c r="BM136" s="230" t="s">
        <v>172</v>
      </c>
    </row>
    <row r="137" s="13" customFormat="1">
      <c r="A137" s="13"/>
      <c r="B137" s="232"/>
      <c r="C137" s="233"/>
      <c r="D137" s="234" t="s">
        <v>163</v>
      </c>
      <c r="E137" s="235" t="s">
        <v>1</v>
      </c>
      <c r="F137" s="236" t="s">
        <v>893</v>
      </c>
      <c r="G137" s="233"/>
      <c r="H137" s="235" t="s">
        <v>1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163</v>
      </c>
      <c r="AU137" s="242" t="s">
        <v>83</v>
      </c>
      <c r="AV137" s="13" t="s">
        <v>81</v>
      </c>
      <c r="AW137" s="13" t="s">
        <v>30</v>
      </c>
      <c r="AX137" s="13" t="s">
        <v>73</v>
      </c>
      <c r="AY137" s="242" t="s">
        <v>155</v>
      </c>
    </row>
    <row r="138" s="14" customFormat="1">
      <c r="A138" s="14"/>
      <c r="B138" s="243"/>
      <c r="C138" s="244"/>
      <c r="D138" s="234" t="s">
        <v>163</v>
      </c>
      <c r="E138" s="245" t="s">
        <v>1</v>
      </c>
      <c r="F138" s="246" t="s">
        <v>894</v>
      </c>
      <c r="G138" s="244"/>
      <c r="H138" s="247">
        <v>839.98000000000002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163</v>
      </c>
      <c r="AU138" s="253" t="s">
        <v>83</v>
      </c>
      <c r="AV138" s="14" t="s">
        <v>83</v>
      </c>
      <c r="AW138" s="14" t="s">
        <v>30</v>
      </c>
      <c r="AX138" s="14" t="s">
        <v>73</v>
      </c>
      <c r="AY138" s="253" t="s">
        <v>155</v>
      </c>
    </row>
    <row r="139" s="15" customFormat="1">
      <c r="A139" s="15"/>
      <c r="B139" s="254"/>
      <c r="C139" s="255"/>
      <c r="D139" s="234" t="s">
        <v>163</v>
      </c>
      <c r="E139" s="256" t="s">
        <v>1</v>
      </c>
      <c r="F139" s="257" t="s">
        <v>166</v>
      </c>
      <c r="G139" s="255"/>
      <c r="H139" s="258">
        <v>839.98000000000002</v>
      </c>
      <c r="I139" s="259"/>
      <c r="J139" s="255"/>
      <c r="K139" s="255"/>
      <c r="L139" s="260"/>
      <c r="M139" s="261"/>
      <c r="N139" s="262"/>
      <c r="O139" s="262"/>
      <c r="P139" s="262"/>
      <c r="Q139" s="262"/>
      <c r="R139" s="262"/>
      <c r="S139" s="262"/>
      <c r="T139" s="263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4" t="s">
        <v>163</v>
      </c>
      <c r="AU139" s="264" t="s">
        <v>83</v>
      </c>
      <c r="AV139" s="15" t="s">
        <v>162</v>
      </c>
      <c r="AW139" s="15" t="s">
        <v>30</v>
      </c>
      <c r="AX139" s="15" t="s">
        <v>81</v>
      </c>
      <c r="AY139" s="264" t="s">
        <v>155</v>
      </c>
    </row>
    <row r="140" s="2" customFormat="1" ht="24.15" customHeight="1">
      <c r="A140" s="39"/>
      <c r="B140" s="40"/>
      <c r="C140" s="219" t="s">
        <v>162</v>
      </c>
      <c r="D140" s="219" t="s">
        <v>157</v>
      </c>
      <c r="E140" s="220" t="s">
        <v>256</v>
      </c>
      <c r="F140" s="221" t="s">
        <v>257</v>
      </c>
      <c r="G140" s="222" t="s">
        <v>160</v>
      </c>
      <c r="H140" s="223">
        <v>167.99600000000001</v>
      </c>
      <c r="I140" s="224"/>
      <c r="J140" s="225">
        <f>ROUND(I140*H140,2)</f>
        <v>0</v>
      </c>
      <c r="K140" s="221" t="s">
        <v>161</v>
      </c>
      <c r="L140" s="45"/>
      <c r="M140" s="226" t="s">
        <v>1</v>
      </c>
      <c r="N140" s="227" t="s">
        <v>38</v>
      </c>
      <c r="O140" s="92"/>
      <c r="P140" s="228">
        <f>O140*H140</f>
        <v>0</v>
      </c>
      <c r="Q140" s="228">
        <v>0.027300000000000001</v>
      </c>
      <c r="R140" s="228">
        <f>Q140*H140</f>
        <v>4.5862908000000004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162</v>
      </c>
      <c r="AT140" s="230" t="s">
        <v>157</v>
      </c>
      <c r="AU140" s="230" t="s">
        <v>83</v>
      </c>
      <c r="AY140" s="18" t="s">
        <v>155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81</v>
      </c>
      <c r="BK140" s="231">
        <f>ROUND(I140*H140,2)</f>
        <v>0</v>
      </c>
      <c r="BL140" s="18" t="s">
        <v>162</v>
      </c>
      <c r="BM140" s="230" t="s">
        <v>175</v>
      </c>
    </row>
    <row r="141" s="13" customFormat="1">
      <c r="A141" s="13"/>
      <c r="B141" s="232"/>
      <c r="C141" s="233"/>
      <c r="D141" s="234" t="s">
        <v>163</v>
      </c>
      <c r="E141" s="235" t="s">
        <v>1</v>
      </c>
      <c r="F141" s="236" t="s">
        <v>259</v>
      </c>
      <c r="G141" s="233"/>
      <c r="H141" s="235" t="s">
        <v>1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163</v>
      </c>
      <c r="AU141" s="242" t="s">
        <v>83</v>
      </c>
      <c r="AV141" s="13" t="s">
        <v>81</v>
      </c>
      <c r="AW141" s="13" t="s">
        <v>30</v>
      </c>
      <c r="AX141" s="13" t="s">
        <v>73</v>
      </c>
      <c r="AY141" s="242" t="s">
        <v>155</v>
      </c>
    </row>
    <row r="142" s="13" customFormat="1">
      <c r="A142" s="13"/>
      <c r="B142" s="232"/>
      <c r="C142" s="233"/>
      <c r="D142" s="234" t="s">
        <v>163</v>
      </c>
      <c r="E142" s="235" t="s">
        <v>1</v>
      </c>
      <c r="F142" s="236" t="s">
        <v>260</v>
      </c>
      <c r="G142" s="233"/>
      <c r="H142" s="235" t="s">
        <v>1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163</v>
      </c>
      <c r="AU142" s="242" t="s">
        <v>83</v>
      </c>
      <c r="AV142" s="13" t="s">
        <v>81</v>
      </c>
      <c r="AW142" s="13" t="s">
        <v>30</v>
      </c>
      <c r="AX142" s="13" t="s">
        <v>73</v>
      </c>
      <c r="AY142" s="242" t="s">
        <v>155</v>
      </c>
    </row>
    <row r="143" s="14" customFormat="1">
      <c r="A143" s="14"/>
      <c r="B143" s="243"/>
      <c r="C143" s="244"/>
      <c r="D143" s="234" t="s">
        <v>163</v>
      </c>
      <c r="E143" s="245" t="s">
        <v>1</v>
      </c>
      <c r="F143" s="246" t="s">
        <v>895</v>
      </c>
      <c r="G143" s="244"/>
      <c r="H143" s="247">
        <v>167.99600000000001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3" t="s">
        <v>163</v>
      </c>
      <c r="AU143" s="253" t="s">
        <v>83</v>
      </c>
      <c r="AV143" s="14" t="s">
        <v>83</v>
      </c>
      <c r="AW143" s="14" t="s">
        <v>30</v>
      </c>
      <c r="AX143" s="14" t="s">
        <v>73</v>
      </c>
      <c r="AY143" s="253" t="s">
        <v>155</v>
      </c>
    </row>
    <row r="144" s="15" customFormat="1">
      <c r="A144" s="15"/>
      <c r="B144" s="254"/>
      <c r="C144" s="255"/>
      <c r="D144" s="234" t="s">
        <v>163</v>
      </c>
      <c r="E144" s="256" t="s">
        <v>1</v>
      </c>
      <c r="F144" s="257" t="s">
        <v>166</v>
      </c>
      <c r="G144" s="255"/>
      <c r="H144" s="258">
        <v>167.99600000000001</v>
      </c>
      <c r="I144" s="259"/>
      <c r="J144" s="255"/>
      <c r="K144" s="255"/>
      <c r="L144" s="260"/>
      <c r="M144" s="261"/>
      <c r="N144" s="262"/>
      <c r="O144" s="262"/>
      <c r="P144" s="262"/>
      <c r="Q144" s="262"/>
      <c r="R144" s="262"/>
      <c r="S144" s="262"/>
      <c r="T144" s="263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4" t="s">
        <v>163</v>
      </c>
      <c r="AU144" s="264" t="s">
        <v>83</v>
      </c>
      <c r="AV144" s="15" t="s">
        <v>162</v>
      </c>
      <c r="AW144" s="15" t="s">
        <v>30</v>
      </c>
      <c r="AX144" s="15" t="s">
        <v>81</v>
      </c>
      <c r="AY144" s="264" t="s">
        <v>155</v>
      </c>
    </row>
    <row r="145" s="2" customFormat="1" ht="21.75" customHeight="1">
      <c r="A145" s="39"/>
      <c r="B145" s="40"/>
      <c r="C145" s="219" t="s">
        <v>177</v>
      </c>
      <c r="D145" s="219" t="s">
        <v>157</v>
      </c>
      <c r="E145" s="220" t="s">
        <v>262</v>
      </c>
      <c r="F145" s="221" t="s">
        <v>263</v>
      </c>
      <c r="G145" s="222" t="s">
        <v>160</v>
      </c>
      <c r="H145" s="223">
        <v>167.99600000000001</v>
      </c>
      <c r="I145" s="224"/>
      <c r="J145" s="225">
        <f>ROUND(I145*H145,2)</f>
        <v>0</v>
      </c>
      <c r="K145" s="221" t="s">
        <v>161</v>
      </c>
      <c r="L145" s="45"/>
      <c r="M145" s="226" t="s">
        <v>1</v>
      </c>
      <c r="N145" s="227" t="s">
        <v>38</v>
      </c>
      <c r="O145" s="92"/>
      <c r="P145" s="228">
        <f>O145*H145</f>
        <v>0</v>
      </c>
      <c r="Q145" s="228">
        <v>0.0054599999999999996</v>
      </c>
      <c r="R145" s="228">
        <f>Q145*H145</f>
        <v>0.91725815999999993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162</v>
      </c>
      <c r="AT145" s="230" t="s">
        <v>157</v>
      </c>
      <c r="AU145" s="230" t="s">
        <v>83</v>
      </c>
      <c r="AY145" s="18" t="s">
        <v>155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81</v>
      </c>
      <c r="BK145" s="231">
        <f>ROUND(I145*H145,2)</f>
        <v>0</v>
      </c>
      <c r="BL145" s="18" t="s">
        <v>162</v>
      </c>
      <c r="BM145" s="230" t="s">
        <v>180</v>
      </c>
    </row>
    <row r="146" s="13" customFormat="1">
      <c r="A146" s="13"/>
      <c r="B146" s="232"/>
      <c r="C146" s="233"/>
      <c r="D146" s="234" t="s">
        <v>163</v>
      </c>
      <c r="E146" s="235" t="s">
        <v>1</v>
      </c>
      <c r="F146" s="236" t="s">
        <v>259</v>
      </c>
      <c r="G146" s="233"/>
      <c r="H146" s="235" t="s">
        <v>1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163</v>
      </c>
      <c r="AU146" s="242" t="s">
        <v>83</v>
      </c>
      <c r="AV146" s="13" t="s">
        <v>81</v>
      </c>
      <c r="AW146" s="13" t="s">
        <v>30</v>
      </c>
      <c r="AX146" s="13" t="s">
        <v>73</v>
      </c>
      <c r="AY146" s="242" t="s">
        <v>155</v>
      </c>
    </row>
    <row r="147" s="13" customFormat="1">
      <c r="A147" s="13"/>
      <c r="B147" s="232"/>
      <c r="C147" s="233"/>
      <c r="D147" s="234" t="s">
        <v>163</v>
      </c>
      <c r="E147" s="235" t="s">
        <v>1</v>
      </c>
      <c r="F147" s="236" t="s">
        <v>260</v>
      </c>
      <c r="G147" s="233"/>
      <c r="H147" s="235" t="s">
        <v>1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163</v>
      </c>
      <c r="AU147" s="242" t="s">
        <v>83</v>
      </c>
      <c r="AV147" s="13" t="s">
        <v>81</v>
      </c>
      <c r="AW147" s="13" t="s">
        <v>30</v>
      </c>
      <c r="AX147" s="13" t="s">
        <v>73</v>
      </c>
      <c r="AY147" s="242" t="s">
        <v>155</v>
      </c>
    </row>
    <row r="148" s="14" customFormat="1">
      <c r="A148" s="14"/>
      <c r="B148" s="243"/>
      <c r="C148" s="244"/>
      <c r="D148" s="234" t="s">
        <v>163</v>
      </c>
      <c r="E148" s="245" t="s">
        <v>1</v>
      </c>
      <c r="F148" s="246" t="s">
        <v>895</v>
      </c>
      <c r="G148" s="244"/>
      <c r="H148" s="247">
        <v>167.99600000000001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163</v>
      </c>
      <c r="AU148" s="253" t="s">
        <v>83</v>
      </c>
      <c r="AV148" s="14" t="s">
        <v>83</v>
      </c>
      <c r="AW148" s="14" t="s">
        <v>30</v>
      </c>
      <c r="AX148" s="14" t="s">
        <v>73</v>
      </c>
      <c r="AY148" s="253" t="s">
        <v>155</v>
      </c>
    </row>
    <row r="149" s="15" customFormat="1">
      <c r="A149" s="15"/>
      <c r="B149" s="254"/>
      <c r="C149" s="255"/>
      <c r="D149" s="234" t="s">
        <v>163</v>
      </c>
      <c r="E149" s="256" t="s">
        <v>1</v>
      </c>
      <c r="F149" s="257" t="s">
        <v>166</v>
      </c>
      <c r="G149" s="255"/>
      <c r="H149" s="258">
        <v>167.99600000000001</v>
      </c>
      <c r="I149" s="259"/>
      <c r="J149" s="255"/>
      <c r="K149" s="255"/>
      <c r="L149" s="260"/>
      <c r="M149" s="261"/>
      <c r="N149" s="262"/>
      <c r="O149" s="262"/>
      <c r="P149" s="262"/>
      <c r="Q149" s="262"/>
      <c r="R149" s="262"/>
      <c r="S149" s="262"/>
      <c r="T149" s="263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4" t="s">
        <v>163</v>
      </c>
      <c r="AU149" s="264" t="s">
        <v>83</v>
      </c>
      <c r="AV149" s="15" t="s">
        <v>162</v>
      </c>
      <c r="AW149" s="15" t="s">
        <v>30</v>
      </c>
      <c r="AX149" s="15" t="s">
        <v>81</v>
      </c>
      <c r="AY149" s="264" t="s">
        <v>155</v>
      </c>
    </row>
    <row r="150" s="2" customFormat="1" ht="24.15" customHeight="1">
      <c r="A150" s="39"/>
      <c r="B150" s="40"/>
      <c r="C150" s="219" t="s">
        <v>172</v>
      </c>
      <c r="D150" s="219" t="s">
        <v>157</v>
      </c>
      <c r="E150" s="220" t="s">
        <v>265</v>
      </c>
      <c r="F150" s="221" t="s">
        <v>266</v>
      </c>
      <c r="G150" s="222" t="s">
        <v>160</v>
      </c>
      <c r="H150" s="223">
        <v>839.98000000000002</v>
      </c>
      <c r="I150" s="224"/>
      <c r="J150" s="225">
        <f>ROUND(I150*H150,2)</f>
        <v>0</v>
      </c>
      <c r="K150" s="221" t="s">
        <v>161</v>
      </c>
      <c r="L150" s="45"/>
      <c r="M150" s="226" t="s">
        <v>1</v>
      </c>
      <c r="N150" s="227" t="s">
        <v>38</v>
      </c>
      <c r="O150" s="92"/>
      <c r="P150" s="228">
        <f>O150*H150</f>
        <v>0</v>
      </c>
      <c r="Q150" s="228">
        <v>0.00029999999999999997</v>
      </c>
      <c r="R150" s="228">
        <f>Q150*H150</f>
        <v>0.251994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162</v>
      </c>
      <c r="AT150" s="230" t="s">
        <v>157</v>
      </c>
      <c r="AU150" s="230" t="s">
        <v>83</v>
      </c>
      <c r="AY150" s="18" t="s">
        <v>155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81</v>
      </c>
      <c r="BK150" s="231">
        <f>ROUND(I150*H150,2)</f>
        <v>0</v>
      </c>
      <c r="BL150" s="18" t="s">
        <v>162</v>
      </c>
      <c r="BM150" s="230" t="s">
        <v>896</v>
      </c>
    </row>
    <row r="151" s="14" customFormat="1">
      <c r="A151" s="14"/>
      <c r="B151" s="243"/>
      <c r="C151" s="244"/>
      <c r="D151" s="234" t="s">
        <v>163</v>
      </c>
      <c r="E151" s="245" t="s">
        <v>1</v>
      </c>
      <c r="F151" s="246" t="s">
        <v>894</v>
      </c>
      <c r="G151" s="244"/>
      <c r="H151" s="247">
        <v>839.98000000000002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163</v>
      </c>
      <c r="AU151" s="253" t="s">
        <v>83</v>
      </c>
      <c r="AV151" s="14" t="s">
        <v>83</v>
      </c>
      <c r="AW151" s="14" t="s">
        <v>30</v>
      </c>
      <c r="AX151" s="14" t="s">
        <v>81</v>
      </c>
      <c r="AY151" s="253" t="s">
        <v>155</v>
      </c>
    </row>
    <row r="152" s="2" customFormat="1" ht="33" customHeight="1">
      <c r="A152" s="39"/>
      <c r="B152" s="40"/>
      <c r="C152" s="219" t="s">
        <v>193</v>
      </c>
      <c r="D152" s="219" t="s">
        <v>157</v>
      </c>
      <c r="E152" s="220" t="s">
        <v>897</v>
      </c>
      <c r="F152" s="221" t="s">
        <v>898</v>
      </c>
      <c r="G152" s="222" t="s">
        <v>160</v>
      </c>
      <c r="H152" s="223">
        <v>657.51999999999998</v>
      </c>
      <c r="I152" s="224"/>
      <c r="J152" s="225">
        <f>ROUND(I152*H152,2)</f>
        <v>0</v>
      </c>
      <c r="K152" s="221" t="s">
        <v>161</v>
      </c>
      <c r="L152" s="45"/>
      <c r="M152" s="226" t="s">
        <v>1</v>
      </c>
      <c r="N152" s="227" t="s">
        <v>38</v>
      </c>
      <c r="O152" s="92"/>
      <c r="P152" s="228">
        <f>O152*H152</f>
        <v>0</v>
      </c>
      <c r="Q152" s="228">
        <v>0.013350000000000001</v>
      </c>
      <c r="R152" s="228">
        <f>Q152*H152</f>
        <v>8.7778919999999996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162</v>
      </c>
      <c r="AT152" s="230" t="s">
        <v>157</v>
      </c>
      <c r="AU152" s="230" t="s">
        <v>83</v>
      </c>
      <c r="AY152" s="18" t="s">
        <v>155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81</v>
      </c>
      <c r="BK152" s="231">
        <f>ROUND(I152*H152,2)</f>
        <v>0</v>
      </c>
      <c r="BL152" s="18" t="s">
        <v>162</v>
      </c>
      <c r="BM152" s="230" t="s">
        <v>186</v>
      </c>
    </row>
    <row r="153" s="2" customFormat="1">
      <c r="A153" s="39"/>
      <c r="B153" s="40"/>
      <c r="C153" s="41"/>
      <c r="D153" s="234" t="s">
        <v>272</v>
      </c>
      <c r="E153" s="41"/>
      <c r="F153" s="275" t="s">
        <v>283</v>
      </c>
      <c r="G153" s="41"/>
      <c r="H153" s="41"/>
      <c r="I153" s="276"/>
      <c r="J153" s="41"/>
      <c r="K153" s="41"/>
      <c r="L153" s="45"/>
      <c r="M153" s="277"/>
      <c r="N153" s="278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272</v>
      </c>
      <c r="AU153" s="18" t="s">
        <v>83</v>
      </c>
    </row>
    <row r="154" s="13" customFormat="1">
      <c r="A154" s="13"/>
      <c r="B154" s="232"/>
      <c r="C154" s="233"/>
      <c r="D154" s="234" t="s">
        <v>163</v>
      </c>
      <c r="E154" s="235" t="s">
        <v>1</v>
      </c>
      <c r="F154" s="236" t="s">
        <v>284</v>
      </c>
      <c r="G154" s="233"/>
      <c r="H154" s="235" t="s">
        <v>1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163</v>
      </c>
      <c r="AU154" s="242" t="s">
        <v>83</v>
      </c>
      <c r="AV154" s="13" t="s">
        <v>81</v>
      </c>
      <c r="AW154" s="13" t="s">
        <v>30</v>
      </c>
      <c r="AX154" s="13" t="s">
        <v>73</v>
      </c>
      <c r="AY154" s="242" t="s">
        <v>155</v>
      </c>
    </row>
    <row r="155" s="13" customFormat="1">
      <c r="A155" s="13"/>
      <c r="B155" s="232"/>
      <c r="C155" s="233"/>
      <c r="D155" s="234" t="s">
        <v>163</v>
      </c>
      <c r="E155" s="235" t="s">
        <v>1</v>
      </c>
      <c r="F155" s="236" t="s">
        <v>899</v>
      </c>
      <c r="G155" s="233"/>
      <c r="H155" s="235" t="s">
        <v>1</v>
      </c>
      <c r="I155" s="237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163</v>
      </c>
      <c r="AU155" s="242" t="s">
        <v>83</v>
      </c>
      <c r="AV155" s="13" t="s">
        <v>81</v>
      </c>
      <c r="AW155" s="13" t="s">
        <v>30</v>
      </c>
      <c r="AX155" s="13" t="s">
        <v>73</v>
      </c>
      <c r="AY155" s="242" t="s">
        <v>155</v>
      </c>
    </row>
    <row r="156" s="14" customFormat="1">
      <c r="A156" s="14"/>
      <c r="B156" s="243"/>
      <c r="C156" s="244"/>
      <c r="D156" s="234" t="s">
        <v>163</v>
      </c>
      <c r="E156" s="245" t="s">
        <v>1</v>
      </c>
      <c r="F156" s="246" t="s">
        <v>900</v>
      </c>
      <c r="G156" s="244"/>
      <c r="H156" s="247">
        <v>806.20000000000005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163</v>
      </c>
      <c r="AU156" s="253" t="s">
        <v>83</v>
      </c>
      <c r="AV156" s="14" t="s">
        <v>83</v>
      </c>
      <c r="AW156" s="14" t="s">
        <v>30</v>
      </c>
      <c r="AX156" s="14" t="s">
        <v>73</v>
      </c>
      <c r="AY156" s="253" t="s">
        <v>155</v>
      </c>
    </row>
    <row r="157" s="14" customFormat="1">
      <c r="A157" s="14"/>
      <c r="B157" s="243"/>
      <c r="C157" s="244"/>
      <c r="D157" s="234" t="s">
        <v>163</v>
      </c>
      <c r="E157" s="245" t="s">
        <v>1</v>
      </c>
      <c r="F157" s="246" t="s">
        <v>901</v>
      </c>
      <c r="G157" s="244"/>
      <c r="H157" s="247">
        <v>-143.63999999999999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163</v>
      </c>
      <c r="AU157" s="253" t="s">
        <v>83</v>
      </c>
      <c r="AV157" s="14" t="s">
        <v>83</v>
      </c>
      <c r="AW157" s="14" t="s">
        <v>30</v>
      </c>
      <c r="AX157" s="14" t="s">
        <v>73</v>
      </c>
      <c r="AY157" s="253" t="s">
        <v>155</v>
      </c>
    </row>
    <row r="158" s="14" customFormat="1">
      <c r="A158" s="14"/>
      <c r="B158" s="243"/>
      <c r="C158" s="244"/>
      <c r="D158" s="234" t="s">
        <v>163</v>
      </c>
      <c r="E158" s="245" t="s">
        <v>1</v>
      </c>
      <c r="F158" s="246" t="s">
        <v>332</v>
      </c>
      <c r="G158" s="244"/>
      <c r="H158" s="247">
        <v>-5.04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3" t="s">
        <v>163</v>
      </c>
      <c r="AU158" s="253" t="s">
        <v>83</v>
      </c>
      <c r="AV158" s="14" t="s">
        <v>83</v>
      </c>
      <c r="AW158" s="14" t="s">
        <v>30</v>
      </c>
      <c r="AX158" s="14" t="s">
        <v>73</v>
      </c>
      <c r="AY158" s="253" t="s">
        <v>155</v>
      </c>
    </row>
    <row r="159" s="15" customFormat="1">
      <c r="A159" s="15"/>
      <c r="B159" s="254"/>
      <c r="C159" s="255"/>
      <c r="D159" s="234" t="s">
        <v>163</v>
      </c>
      <c r="E159" s="256" t="s">
        <v>1</v>
      </c>
      <c r="F159" s="257" t="s">
        <v>166</v>
      </c>
      <c r="G159" s="255"/>
      <c r="H159" s="258">
        <v>657.5200000000001</v>
      </c>
      <c r="I159" s="259"/>
      <c r="J159" s="255"/>
      <c r="K159" s="255"/>
      <c r="L159" s="260"/>
      <c r="M159" s="261"/>
      <c r="N159" s="262"/>
      <c r="O159" s="262"/>
      <c r="P159" s="262"/>
      <c r="Q159" s="262"/>
      <c r="R159" s="262"/>
      <c r="S159" s="262"/>
      <c r="T159" s="263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4" t="s">
        <v>163</v>
      </c>
      <c r="AU159" s="264" t="s">
        <v>83</v>
      </c>
      <c r="AV159" s="15" t="s">
        <v>162</v>
      </c>
      <c r="AW159" s="15" t="s">
        <v>30</v>
      </c>
      <c r="AX159" s="15" t="s">
        <v>81</v>
      </c>
      <c r="AY159" s="264" t="s">
        <v>155</v>
      </c>
    </row>
    <row r="160" s="2" customFormat="1" ht="24.15" customHeight="1">
      <c r="A160" s="39"/>
      <c r="B160" s="40"/>
      <c r="C160" s="265" t="s">
        <v>175</v>
      </c>
      <c r="D160" s="265" t="s">
        <v>234</v>
      </c>
      <c r="E160" s="266" t="s">
        <v>902</v>
      </c>
      <c r="F160" s="267" t="s">
        <v>903</v>
      </c>
      <c r="G160" s="268" t="s">
        <v>160</v>
      </c>
      <c r="H160" s="269">
        <v>723.27200000000005</v>
      </c>
      <c r="I160" s="270"/>
      <c r="J160" s="271">
        <f>ROUND(I160*H160,2)</f>
        <v>0</v>
      </c>
      <c r="K160" s="267" t="s">
        <v>161</v>
      </c>
      <c r="L160" s="272"/>
      <c r="M160" s="273" t="s">
        <v>1</v>
      </c>
      <c r="N160" s="274" t="s">
        <v>38</v>
      </c>
      <c r="O160" s="92"/>
      <c r="P160" s="228">
        <f>O160*H160</f>
        <v>0</v>
      </c>
      <c r="Q160" s="228">
        <v>0.0015</v>
      </c>
      <c r="R160" s="228">
        <f>Q160*H160</f>
        <v>1.0849080000000002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175</v>
      </c>
      <c r="AT160" s="230" t="s">
        <v>234</v>
      </c>
      <c r="AU160" s="230" t="s">
        <v>83</v>
      </c>
      <c r="AY160" s="18" t="s">
        <v>155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81</v>
      </c>
      <c r="BK160" s="231">
        <f>ROUND(I160*H160,2)</f>
        <v>0</v>
      </c>
      <c r="BL160" s="18" t="s">
        <v>162</v>
      </c>
      <c r="BM160" s="230" t="s">
        <v>196</v>
      </c>
    </row>
    <row r="161" s="13" customFormat="1">
      <c r="A161" s="13"/>
      <c r="B161" s="232"/>
      <c r="C161" s="233"/>
      <c r="D161" s="234" t="s">
        <v>163</v>
      </c>
      <c r="E161" s="235" t="s">
        <v>1</v>
      </c>
      <c r="F161" s="236" t="s">
        <v>284</v>
      </c>
      <c r="G161" s="233"/>
      <c r="H161" s="235" t="s">
        <v>1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163</v>
      </c>
      <c r="AU161" s="242" t="s">
        <v>83</v>
      </c>
      <c r="AV161" s="13" t="s">
        <v>81</v>
      </c>
      <c r="AW161" s="13" t="s">
        <v>30</v>
      </c>
      <c r="AX161" s="13" t="s">
        <v>73</v>
      </c>
      <c r="AY161" s="242" t="s">
        <v>155</v>
      </c>
    </row>
    <row r="162" s="13" customFormat="1">
      <c r="A162" s="13"/>
      <c r="B162" s="232"/>
      <c r="C162" s="233"/>
      <c r="D162" s="234" t="s">
        <v>163</v>
      </c>
      <c r="E162" s="235" t="s">
        <v>1</v>
      </c>
      <c r="F162" s="236" t="s">
        <v>904</v>
      </c>
      <c r="G162" s="233"/>
      <c r="H162" s="235" t="s">
        <v>1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163</v>
      </c>
      <c r="AU162" s="242" t="s">
        <v>83</v>
      </c>
      <c r="AV162" s="13" t="s">
        <v>81</v>
      </c>
      <c r="AW162" s="13" t="s">
        <v>30</v>
      </c>
      <c r="AX162" s="13" t="s">
        <v>73</v>
      </c>
      <c r="AY162" s="242" t="s">
        <v>155</v>
      </c>
    </row>
    <row r="163" s="14" customFormat="1">
      <c r="A163" s="14"/>
      <c r="B163" s="243"/>
      <c r="C163" s="244"/>
      <c r="D163" s="234" t="s">
        <v>163</v>
      </c>
      <c r="E163" s="245" t="s">
        <v>1</v>
      </c>
      <c r="F163" s="246" t="s">
        <v>900</v>
      </c>
      <c r="G163" s="244"/>
      <c r="H163" s="247">
        <v>806.20000000000005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3" t="s">
        <v>163</v>
      </c>
      <c r="AU163" s="253" t="s">
        <v>83</v>
      </c>
      <c r="AV163" s="14" t="s">
        <v>83</v>
      </c>
      <c r="AW163" s="14" t="s">
        <v>30</v>
      </c>
      <c r="AX163" s="14" t="s">
        <v>73</v>
      </c>
      <c r="AY163" s="253" t="s">
        <v>155</v>
      </c>
    </row>
    <row r="164" s="14" customFormat="1">
      <c r="A164" s="14"/>
      <c r="B164" s="243"/>
      <c r="C164" s="244"/>
      <c r="D164" s="234" t="s">
        <v>163</v>
      </c>
      <c r="E164" s="245" t="s">
        <v>1</v>
      </c>
      <c r="F164" s="246" t="s">
        <v>901</v>
      </c>
      <c r="G164" s="244"/>
      <c r="H164" s="247">
        <v>-143.63999999999999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3" t="s">
        <v>163</v>
      </c>
      <c r="AU164" s="253" t="s">
        <v>83</v>
      </c>
      <c r="AV164" s="14" t="s">
        <v>83</v>
      </c>
      <c r="AW164" s="14" t="s">
        <v>30</v>
      </c>
      <c r="AX164" s="14" t="s">
        <v>73</v>
      </c>
      <c r="AY164" s="253" t="s">
        <v>155</v>
      </c>
    </row>
    <row r="165" s="14" customFormat="1">
      <c r="A165" s="14"/>
      <c r="B165" s="243"/>
      <c r="C165" s="244"/>
      <c r="D165" s="234" t="s">
        <v>163</v>
      </c>
      <c r="E165" s="245" t="s">
        <v>1</v>
      </c>
      <c r="F165" s="246" t="s">
        <v>332</v>
      </c>
      <c r="G165" s="244"/>
      <c r="H165" s="247">
        <v>-5.04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3" t="s">
        <v>163</v>
      </c>
      <c r="AU165" s="253" t="s">
        <v>83</v>
      </c>
      <c r="AV165" s="14" t="s">
        <v>83</v>
      </c>
      <c r="AW165" s="14" t="s">
        <v>30</v>
      </c>
      <c r="AX165" s="14" t="s">
        <v>73</v>
      </c>
      <c r="AY165" s="253" t="s">
        <v>155</v>
      </c>
    </row>
    <row r="166" s="16" customFormat="1">
      <c r="A166" s="16"/>
      <c r="B166" s="279"/>
      <c r="C166" s="280"/>
      <c r="D166" s="234" t="s">
        <v>163</v>
      </c>
      <c r="E166" s="281" t="s">
        <v>1</v>
      </c>
      <c r="F166" s="282" t="s">
        <v>302</v>
      </c>
      <c r="G166" s="280"/>
      <c r="H166" s="283">
        <v>657.5200000000001</v>
      </c>
      <c r="I166" s="284"/>
      <c r="J166" s="280"/>
      <c r="K166" s="280"/>
      <c r="L166" s="285"/>
      <c r="M166" s="286"/>
      <c r="N166" s="287"/>
      <c r="O166" s="287"/>
      <c r="P166" s="287"/>
      <c r="Q166" s="287"/>
      <c r="R166" s="287"/>
      <c r="S166" s="287"/>
      <c r="T166" s="288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T166" s="289" t="s">
        <v>163</v>
      </c>
      <c r="AU166" s="289" t="s">
        <v>83</v>
      </c>
      <c r="AV166" s="16" t="s">
        <v>169</v>
      </c>
      <c r="AW166" s="16" t="s">
        <v>30</v>
      </c>
      <c r="AX166" s="16" t="s">
        <v>73</v>
      </c>
      <c r="AY166" s="289" t="s">
        <v>155</v>
      </c>
    </row>
    <row r="167" s="15" customFormat="1">
      <c r="A167" s="15"/>
      <c r="B167" s="254"/>
      <c r="C167" s="255"/>
      <c r="D167" s="234" t="s">
        <v>163</v>
      </c>
      <c r="E167" s="256" t="s">
        <v>1</v>
      </c>
      <c r="F167" s="257" t="s">
        <v>166</v>
      </c>
      <c r="G167" s="255"/>
      <c r="H167" s="258">
        <v>657.5200000000001</v>
      </c>
      <c r="I167" s="259"/>
      <c r="J167" s="255"/>
      <c r="K167" s="255"/>
      <c r="L167" s="260"/>
      <c r="M167" s="261"/>
      <c r="N167" s="262"/>
      <c r="O167" s="262"/>
      <c r="P167" s="262"/>
      <c r="Q167" s="262"/>
      <c r="R167" s="262"/>
      <c r="S167" s="262"/>
      <c r="T167" s="263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4" t="s">
        <v>163</v>
      </c>
      <c r="AU167" s="264" t="s">
        <v>83</v>
      </c>
      <c r="AV167" s="15" t="s">
        <v>162</v>
      </c>
      <c r="AW167" s="15" t="s">
        <v>30</v>
      </c>
      <c r="AX167" s="15" t="s">
        <v>73</v>
      </c>
      <c r="AY167" s="264" t="s">
        <v>155</v>
      </c>
    </row>
    <row r="168" s="14" customFormat="1">
      <c r="A168" s="14"/>
      <c r="B168" s="243"/>
      <c r="C168" s="244"/>
      <c r="D168" s="234" t="s">
        <v>163</v>
      </c>
      <c r="E168" s="245" t="s">
        <v>1</v>
      </c>
      <c r="F168" s="246" t="s">
        <v>905</v>
      </c>
      <c r="G168" s="244"/>
      <c r="H168" s="247">
        <v>723.27200000000005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3" t="s">
        <v>163</v>
      </c>
      <c r="AU168" s="253" t="s">
        <v>83</v>
      </c>
      <c r="AV168" s="14" t="s">
        <v>83</v>
      </c>
      <c r="AW168" s="14" t="s">
        <v>30</v>
      </c>
      <c r="AX168" s="14" t="s">
        <v>73</v>
      </c>
      <c r="AY168" s="253" t="s">
        <v>155</v>
      </c>
    </row>
    <row r="169" s="15" customFormat="1">
      <c r="A169" s="15"/>
      <c r="B169" s="254"/>
      <c r="C169" s="255"/>
      <c r="D169" s="234" t="s">
        <v>163</v>
      </c>
      <c r="E169" s="256" t="s">
        <v>1</v>
      </c>
      <c r="F169" s="257" t="s">
        <v>166</v>
      </c>
      <c r="G169" s="255"/>
      <c r="H169" s="258">
        <v>723.27200000000005</v>
      </c>
      <c r="I169" s="259"/>
      <c r="J169" s="255"/>
      <c r="K169" s="255"/>
      <c r="L169" s="260"/>
      <c r="M169" s="261"/>
      <c r="N169" s="262"/>
      <c r="O169" s="262"/>
      <c r="P169" s="262"/>
      <c r="Q169" s="262"/>
      <c r="R169" s="262"/>
      <c r="S169" s="262"/>
      <c r="T169" s="263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4" t="s">
        <v>163</v>
      </c>
      <c r="AU169" s="264" t="s">
        <v>83</v>
      </c>
      <c r="AV169" s="15" t="s">
        <v>162</v>
      </c>
      <c r="AW169" s="15" t="s">
        <v>30</v>
      </c>
      <c r="AX169" s="15" t="s">
        <v>81</v>
      </c>
      <c r="AY169" s="264" t="s">
        <v>155</v>
      </c>
    </row>
    <row r="170" s="2" customFormat="1" ht="24.15" customHeight="1">
      <c r="A170" s="39"/>
      <c r="B170" s="40"/>
      <c r="C170" s="219" t="s">
        <v>203</v>
      </c>
      <c r="D170" s="219" t="s">
        <v>157</v>
      </c>
      <c r="E170" s="220" t="s">
        <v>352</v>
      </c>
      <c r="F170" s="221" t="s">
        <v>353</v>
      </c>
      <c r="G170" s="222" t="s">
        <v>354</v>
      </c>
      <c r="H170" s="223">
        <v>123.90000000000001</v>
      </c>
      <c r="I170" s="224"/>
      <c r="J170" s="225">
        <f>ROUND(I170*H170,2)</f>
        <v>0</v>
      </c>
      <c r="K170" s="221" t="s">
        <v>161</v>
      </c>
      <c r="L170" s="45"/>
      <c r="M170" s="226" t="s">
        <v>1</v>
      </c>
      <c r="N170" s="227" t="s">
        <v>38</v>
      </c>
      <c r="O170" s="92"/>
      <c r="P170" s="228">
        <f>O170*H170</f>
        <v>0</v>
      </c>
      <c r="Q170" s="228">
        <v>0.0033899999999999998</v>
      </c>
      <c r="R170" s="228">
        <f>Q170*H170</f>
        <v>0.42002099999999998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162</v>
      </c>
      <c r="AT170" s="230" t="s">
        <v>157</v>
      </c>
      <c r="AU170" s="230" t="s">
        <v>83</v>
      </c>
      <c r="AY170" s="18" t="s">
        <v>155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81</v>
      </c>
      <c r="BK170" s="231">
        <f>ROUND(I170*H170,2)</f>
        <v>0</v>
      </c>
      <c r="BL170" s="18" t="s">
        <v>162</v>
      </c>
      <c r="BM170" s="230" t="s">
        <v>200</v>
      </c>
    </row>
    <row r="171" s="2" customFormat="1">
      <c r="A171" s="39"/>
      <c r="B171" s="40"/>
      <c r="C171" s="41"/>
      <c r="D171" s="234" t="s">
        <v>272</v>
      </c>
      <c r="E171" s="41"/>
      <c r="F171" s="275" t="s">
        <v>356</v>
      </c>
      <c r="G171" s="41"/>
      <c r="H171" s="41"/>
      <c r="I171" s="276"/>
      <c r="J171" s="41"/>
      <c r="K171" s="41"/>
      <c r="L171" s="45"/>
      <c r="M171" s="277"/>
      <c r="N171" s="278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272</v>
      </c>
      <c r="AU171" s="18" t="s">
        <v>83</v>
      </c>
    </row>
    <row r="172" s="13" customFormat="1">
      <c r="A172" s="13"/>
      <c r="B172" s="232"/>
      <c r="C172" s="233"/>
      <c r="D172" s="234" t="s">
        <v>163</v>
      </c>
      <c r="E172" s="235" t="s">
        <v>1</v>
      </c>
      <c r="F172" s="236" t="s">
        <v>357</v>
      </c>
      <c r="G172" s="233"/>
      <c r="H172" s="235" t="s">
        <v>1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163</v>
      </c>
      <c r="AU172" s="242" t="s">
        <v>83</v>
      </c>
      <c r="AV172" s="13" t="s">
        <v>81</v>
      </c>
      <c r="AW172" s="13" t="s">
        <v>30</v>
      </c>
      <c r="AX172" s="13" t="s">
        <v>73</v>
      </c>
      <c r="AY172" s="242" t="s">
        <v>155</v>
      </c>
    </row>
    <row r="173" s="13" customFormat="1">
      <c r="A173" s="13"/>
      <c r="B173" s="232"/>
      <c r="C173" s="233"/>
      <c r="D173" s="234" t="s">
        <v>163</v>
      </c>
      <c r="E173" s="235" t="s">
        <v>1</v>
      </c>
      <c r="F173" s="236" t="s">
        <v>358</v>
      </c>
      <c r="G173" s="233"/>
      <c r="H173" s="235" t="s">
        <v>1</v>
      </c>
      <c r="I173" s="237"/>
      <c r="J173" s="233"/>
      <c r="K173" s="233"/>
      <c r="L173" s="238"/>
      <c r="M173" s="239"/>
      <c r="N173" s="240"/>
      <c r="O173" s="240"/>
      <c r="P173" s="240"/>
      <c r="Q173" s="240"/>
      <c r="R173" s="240"/>
      <c r="S173" s="240"/>
      <c r="T173" s="24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2" t="s">
        <v>163</v>
      </c>
      <c r="AU173" s="242" t="s">
        <v>83</v>
      </c>
      <c r="AV173" s="13" t="s">
        <v>81</v>
      </c>
      <c r="AW173" s="13" t="s">
        <v>30</v>
      </c>
      <c r="AX173" s="13" t="s">
        <v>73</v>
      </c>
      <c r="AY173" s="242" t="s">
        <v>155</v>
      </c>
    </row>
    <row r="174" s="14" customFormat="1">
      <c r="A174" s="14"/>
      <c r="B174" s="243"/>
      <c r="C174" s="244"/>
      <c r="D174" s="234" t="s">
        <v>163</v>
      </c>
      <c r="E174" s="245" t="s">
        <v>1</v>
      </c>
      <c r="F174" s="246" t="s">
        <v>906</v>
      </c>
      <c r="G174" s="244"/>
      <c r="H174" s="247">
        <v>123.90000000000001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3" t="s">
        <v>163</v>
      </c>
      <c r="AU174" s="253" t="s">
        <v>83</v>
      </c>
      <c r="AV174" s="14" t="s">
        <v>83</v>
      </c>
      <c r="AW174" s="14" t="s">
        <v>30</v>
      </c>
      <c r="AX174" s="14" t="s">
        <v>73</v>
      </c>
      <c r="AY174" s="253" t="s">
        <v>155</v>
      </c>
    </row>
    <row r="175" s="15" customFormat="1">
      <c r="A175" s="15"/>
      <c r="B175" s="254"/>
      <c r="C175" s="255"/>
      <c r="D175" s="234" t="s">
        <v>163</v>
      </c>
      <c r="E175" s="256" t="s">
        <v>1</v>
      </c>
      <c r="F175" s="257" t="s">
        <v>166</v>
      </c>
      <c r="G175" s="255"/>
      <c r="H175" s="258">
        <v>123.90000000000001</v>
      </c>
      <c r="I175" s="259"/>
      <c r="J175" s="255"/>
      <c r="K175" s="255"/>
      <c r="L175" s="260"/>
      <c r="M175" s="261"/>
      <c r="N175" s="262"/>
      <c r="O175" s="262"/>
      <c r="P175" s="262"/>
      <c r="Q175" s="262"/>
      <c r="R175" s="262"/>
      <c r="S175" s="262"/>
      <c r="T175" s="263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4" t="s">
        <v>163</v>
      </c>
      <c r="AU175" s="264" t="s">
        <v>83</v>
      </c>
      <c r="AV175" s="15" t="s">
        <v>162</v>
      </c>
      <c r="AW175" s="15" t="s">
        <v>30</v>
      </c>
      <c r="AX175" s="15" t="s">
        <v>81</v>
      </c>
      <c r="AY175" s="264" t="s">
        <v>155</v>
      </c>
    </row>
    <row r="176" s="2" customFormat="1" ht="24.15" customHeight="1">
      <c r="A176" s="39"/>
      <c r="B176" s="40"/>
      <c r="C176" s="265" t="s">
        <v>180</v>
      </c>
      <c r="D176" s="265" t="s">
        <v>234</v>
      </c>
      <c r="E176" s="266" t="s">
        <v>373</v>
      </c>
      <c r="F176" s="267" t="s">
        <v>374</v>
      </c>
      <c r="G176" s="268" t="s">
        <v>160</v>
      </c>
      <c r="H176" s="269">
        <v>54.515999999999998</v>
      </c>
      <c r="I176" s="270"/>
      <c r="J176" s="271">
        <f>ROUND(I176*H176,2)</f>
        <v>0</v>
      </c>
      <c r="K176" s="267" t="s">
        <v>161</v>
      </c>
      <c r="L176" s="272"/>
      <c r="M176" s="273" t="s">
        <v>1</v>
      </c>
      <c r="N176" s="274" t="s">
        <v>38</v>
      </c>
      <c r="O176" s="92"/>
      <c r="P176" s="228">
        <f>O176*H176</f>
        <v>0</v>
      </c>
      <c r="Q176" s="228">
        <v>0.00075000000000000002</v>
      </c>
      <c r="R176" s="228">
        <f>Q176*H176</f>
        <v>0.040887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175</v>
      </c>
      <c r="AT176" s="230" t="s">
        <v>234</v>
      </c>
      <c r="AU176" s="230" t="s">
        <v>83</v>
      </c>
      <c r="AY176" s="18" t="s">
        <v>155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81</v>
      </c>
      <c r="BK176" s="231">
        <f>ROUND(I176*H176,2)</f>
        <v>0</v>
      </c>
      <c r="BL176" s="18" t="s">
        <v>162</v>
      </c>
      <c r="BM176" s="230" t="s">
        <v>206</v>
      </c>
    </row>
    <row r="177" s="2" customFormat="1" ht="24.15" customHeight="1">
      <c r="A177" s="39"/>
      <c r="B177" s="40"/>
      <c r="C177" s="219" t="s">
        <v>215</v>
      </c>
      <c r="D177" s="219" t="s">
        <v>157</v>
      </c>
      <c r="E177" s="220" t="s">
        <v>352</v>
      </c>
      <c r="F177" s="221" t="s">
        <v>353</v>
      </c>
      <c r="G177" s="222" t="s">
        <v>354</v>
      </c>
      <c r="H177" s="223">
        <v>331.05000000000001</v>
      </c>
      <c r="I177" s="224"/>
      <c r="J177" s="225">
        <f>ROUND(I177*H177,2)</f>
        <v>0</v>
      </c>
      <c r="K177" s="221" t="s">
        <v>161</v>
      </c>
      <c r="L177" s="45"/>
      <c r="M177" s="226" t="s">
        <v>1</v>
      </c>
      <c r="N177" s="227" t="s">
        <v>38</v>
      </c>
      <c r="O177" s="92"/>
      <c r="P177" s="228">
        <f>O177*H177</f>
        <v>0</v>
      </c>
      <c r="Q177" s="228">
        <v>0.0033899999999999998</v>
      </c>
      <c r="R177" s="228">
        <f>Q177*H177</f>
        <v>1.1222595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162</v>
      </c>
      <c r="AT177" s="230" t="s">
        <v>157</v>
      </c>
      <c r="AU177" s="230" t="s">
        <v>83</v>
      </c>
      <c r="AY177" s="18" t="s">
        <v>155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81</v>
      </c>
      <c r="BK177" s="231">
        <f>ROUND(I177*H177,2)</f>
        <v>0</v>
      </c>
      <c r="BL177" s="18" t="s">
        <v>162</v>
      </c>
      <c r="BM177" s="230" t="s">
        <v>212</v>
      </c>
    </row>
    <row r="178" s="2" customFormat="1">
      <c r="A178" s="39"/>
      <c r="B178" s="40"/>
      <c r="C178" s="41"/>
      <c r="D178" s="234" t="s">
        <v>272</v>
      </c>
      <c r="E178" s="41"/>
      <c r="F178" s="275" t="s">
        <v>356</v>
      </c>
      <c r="G178" s="41"/>
      <c r="H178" s="41"/>
      <c r="I178" s="276"/>
      <c r="J178" s="41"/>
      <c r="K178" s="41"/>
      <c r="L178" s="45"/>
      <c r="M178" s="277"/>
      <c r="N178" s="278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272</v>
      </c>
      <c r="AU178" s="18" t="s">
        <v>83</v>
      </c>
    </row>
    <row r="179" s="13" customFormat="1">
      <c r="A179" s="13"/>
      <c r="B179" s="232"/>
      <c r="C179" s="233"/>
      <c r="D179" s="234" t="s">
        <v>163</v>
      </c>
      <c r="E179" s="235" t="s">
        <v>1</v>
      </c>
      <c r="F179" s="236" t="s">
        <v>357</v>
      </c>
      <c r="G179" s="233"/>
      <c r="H179" s="235" t="s">
        <v>1</v>
      </c>
      <c r="I179" s="237"/>
      <c r="J179" s="233"/>
      <c r="K179" s="233"/>
      <c r="L179" s="238"/>
      <c r="M179" s="239"/>
      <c r="N179" s="240"/>
      <c r="O179" s="240"/>
      <c r="P179" s="240"/>
      <c r="Q179" s="240"/>
      <c r="R179" s="240"/>
      <c r="S179" s="240"/>
      <c r="T179" s="24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2" t="s">
        <v>163</v>
      </c>
      <c r="AU179" s="242" t="s">
        <v>83</v>
      </c>
      <c r="AV179" s="13" t="s">
        <v>81</v>
      </c>
      <c r="AW179" s="13" t="s">
        <v>30</v>
      </c>
      <c r="AX179" s="13" t="s">
        <v>73</v>
      </c>
      <c r="AY179" s="242" t="s">
        <v>155</v>
      </c>
    </row>
    <row r="180" s="13" customFormat="1">
      <c r="A180" s="13"/>
      <c r="B180" s="232"/>
      <c r="C180" s="233"/>
      <c r="D180" s="234" t="s">
        <v>163</v>
      </c>
      <c r="E180" s="235" t="s">
        <v>1</v>
      </c>
      <c r="F180" s="236" t="s">
        <v>907</v>
      </c>
      <c r="G180" s="233"/>
      <c r="H180" s="235" t="s">
        <v>1</v>
      </c>
      <c r="I180" s="237"/>
      <c r="J180" s="233"/>
      <c r="K180" s="233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163</v>
      </c>
      <c r="AU180" s="242" t="s">
        <v>83</v>
      </c>
      <c r="AV180" s="13" t="s">
        <v>81</v>
      </c>
      <c r="AW180" s="13" t="s">
        <v>30</v>
      </c>
      <c r="AX180" s="13" t="s">
        <v>73</v>
      </c>
      <c r="AY180" s="242" t="s">
        <v>155</v>
      </c>
    </row>
    <row r="181" s="14" customFormat="1">
      <c r="A181" s="14"/>
      <c r="B181" s="243"/>
      <c r="C181" s="244"/>
      <c r="D181" s="234" t="s">
        <v>163</v>
      </c>
      <c r="E181" s="245" t="s">
        <v>1</v>
      </c>
      <c r="F181" s="246" t="s">
        <v>908</v>
      </c>
      <c r="G181" s="244"/>
      <c r="H181" s="247">
        <v>318.60000000000002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3" t="s">
        <v>163</v>
      </c>
      <c r="AU181" s="253" t="s">
        <v>83</v>
      </c>
      <c r="AV181" s="14" t="s">
        <v>83</v>
      </c>
      <c r="AW181" s="14" t="s">
        <v>30</v>
      </c>
      <c r="AX181" s="14" t="s">
        <v>73</v>
      </c>
      <c r="AY181" s="253" t="s">
        <v>155</v>
      </c>
    </row>
    <row r="182" s="14" customFormat="1">
      <c r="A182" s="14"/>
      <c r="B182" s="243"/>
      <c r="C182" s="244"/>
      <c r="D182" s="234" t="s">
        <v>163</v>
      </c>
      <c r="E182" s="245" t="s">
        <v>1</v>
      </c>
      <c r="F182" s="246" t="s">
        <v>450</v>
      </c>
      <c r="G182" s="244"/>
      <c r="H182" s="247">
        <v>12.449999999999999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3" t="s">
        <v>163</v>
      </c>
      <c r="AU182" s="253" t="s">
        <v>83</v>
      </c>
      <c r="AV182" s="14" t="s">
        <v>83</v>
      </c>
      <c r="AW182" s="14" t="s">
        <v>30</v>
      </c>
      <c r="AX182" s="14" t="s">
        <v>73</v>
      </c>
      <c r="AY182" s="253" t="s">
        <v>155</v>
      </c>
    </row>
    <row r="183" s="15" customFormat="1">
      <c r="A183" s="15"/>
      <c r="B183" s="254"/>
      <c r="C183" s="255"/>
      <c r="D183" s="234" t="s">
        <v>163</v>
      </c>
      <c r="E183" s="256" t="s">
        <v>1</v>
      </c>
      <c r="F183" s="257" t="s">
        <v>166</v>
      </c>
      <c r="G183" s="255"/>
      <c r="H183" s="258">
        <v>331.05000000000001</v>
      </c>
      <c r="I183" s="259"/>
      <c r="J183" s="255"/>
      <c r="K183" s="255"/>
      <c r="L183" s="260"/>
      <c r="M183" s="261"/>
      <c r="N183" s="262"/>
      <c r="O183" s="262"/>
      <c r="P183" s="262"/>
      <c r="Q183" s="262"/>
      <c r="R183" s="262"/>
      <c r="S183" s="262"/>
      <c r="T183" s="263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4" t="s">
        <v>163</v>
      </c>
      <c r="AU183" s="264" t="s">
        <v>83</v>
      </c>
      <c r="AV183" s="15" t="s">
        <v>162</v>
      </c>
      <c r="AW183" s="15" t="s">
        <v>30</v>
      </c>
      <c r="AX183" s="15" t="s">
        <v>81</v>
      </c>
      <c r="AY183" s="264" t="s">
        <v>155</v>
      </c>
    </row>
    <row r="184" s="2" customFormat="1" ht="24.15" customHeight="1">
      <c r="A184" s="39"/>
      <c r="B184" s="40"/>
      <c r="C184" s="265" t="s">
        <v>186</v>
      </c>
      <c r="D184" s="265" t="s">
        <v>234</v>
      </c>
      <c r="E184" s="266" t="s">
        <v>909</v>
      </c>
      <c r="F184" s="267" t="s">
        <v>910</v>
      </c>
      <c r="G184" s="268" t="s">
        <v>160</v>
      </c>
      <c r="H184" s="269">
        <v>132.41999999999999</v>
      </c>
      <c r="I184" s="270"/>
      <c r="J184" s="271">
        <f>ROUND(I184*H184,2)</f>
        <v>0</v>
      </c>
      <c r="K184" s="267" t="s">
        <v>161</v>
      </c>
      <c r="L184" s="272"/>
      <c r="M184" s="273" t="s">
        <v>1</v>
      </c>
      <c r="N184" s="274" t="s">
        <v>38</v>
      </c>
      <c r="O184" s="92"/>
      <c r="P184" s="228">
        <f>O184*H184</f>
        <v>0</v>
      </c>
      <c r="Q184" s="228">
        <v>0.00059999999999999995</v>
      </c>
      <c r="R184" s="228">
        <f>Q184*H184</f>
        <v>0.079451999999999981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175</v>
      </c>
      <c r="AT184" s="230" t="s">
        <v>234</v>
      </c>
      <c r="AU184" s="230" t="s">
        <v>83</v>
      </c>
      <c r="AY184" s="18" t="s">
        <v>155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81</v>
      </c>
      <c r="BK184" s="231">
        <f>ROUND(I184*H184,2)</f>
        <v>0</v>
      </c>
      <c r="BL184" s="18" t="s">
        <v>162</v>
      </c>
      <c r="BM184" s="230" t="s">
        <v>218</v>
      </c>
    </row>
    <row r="185" s="13" customFormat="1">
      <c r="A185" s="13"/>
      <c r="B185" s="232"/>
      <c r="C185" s="233"/>
      <c r="D185" s="234" t="s">
        <v>163</v>
      </c>
      <c r="E185" s="235" t="s">
        <v>1</v>
      </c>
      <c r="F185" s="236" t="s">
        <v>911</v>
      </c>
      <c r="G185" s="233"/>
      <c r="H185" s="235" t="s">
        <v>1</v>
      </c>
      <c r="I185" s="237"/>
      <c r="J185" s="233"/>
      <c r="K185" s="233"/>
      <c r="L185" s="238"/>
      <c r="M185" s="239"/>
      <c r="N185" s="240"/>
      <c r="O185" s="240"/>
      <c r="P185" s="240"/>
      <c r="Q185" s="240"/>
      <c r="R185" s="240"/>
      <c r="S185" s="240"/>
      <c r="T185" s="24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2" t="s">
        <v>163</v>
      </c>
      <c r="AU185" s="242" t="s">
        <v>83</v>
      </c>
      <c r="AV185" s="13" t="s">
        <v>81</v>
      </c>
      <c r="AW185" s="13" t="s">
        <v>30</v>
      </c>
      <c r="AX185" s="13" t="s">
        <v>73</v>
      </c>
      <c r="AY185" s="242" t="s">
        <v>155</v>
      </c>
    </row>
    <row r="186" s="13" customFormat="1">
      <c r="A186" s="13"/>
      <c r="B186" s="232"/>
      <c r="C186" s="233"/>
      <c r="D186" s="234" t="s">
        <v>163</v>
      </c>
      <c r="E186" s="235" t="s">
        <v>1</v>
      </c>
      <c r="F186" s="236" t="s">
        <v>378</v>
      </c>
      <c r="G186" s="233"/>
      <c r="H186" s="235" t="s">
        <v>1</v>
      </c>
      <c r="I186" s="237"/>
      <c r="J186" s="233"/>
      <c r="K186" s="233"/>
      <c r="L186" s="238"/>
      <c r="M186" s="239"/>
      <c r="N186" s="240"/>
      <c r="O186" s="240"/>
      <c r="P186" s="240"/>
      <c r="Q186" s="240"/>
      <c r="R186" s="240"/>
      <c r="S186" s="240"/>
      <c r="T186" s="24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2" t="s">
        <v>163</v>
      </c>
      <c r="AU186" s="242" t="s">
        <v>83</v>
      </c>
      <c r="AV186" s="13" t="s">
        <v>81</v>
      </c>
      <c r="AW186" s="13" t="s">
        <v>30</v>
      </c>
      <c r="AX186" s="13" t="s">
        <v>73</v>
      </c>
      <c r="AY186" s="242" t="s">
        <v>155</v>
      </c>
    </row>
    <row r="187" s="14" customFormat="1">
      <c r="A187" s="14"/>
      <c r="B187" s="243"/>
      <c r="C187" s="244"/>
      <c r="D187" s="234" t="s">
        <v>163</v>
      </c>
      <c r="E187" s="245" t="s">
        <v>1</v>
      </c>
      <c r="F187" s="246" t="s">
        <v>912</v>
      </c>
      <c r="G187" s="244"/>
      <c r="H187" s="247">
        <v>132.41999999999999</v>
      </c>
      <c r="I187" s="248"/>
      <c r="J187" s="244"/>
      <c r="K187" s="244"/>
      <c r="L187" s="249"/>
      <c r="M187" s="250"/>
      <c r="N187" s="251"/>
      <c r="O187" s="251"/>
      <c r="P187" s="251"/>
      <c r="Q187" s="251"/>
      <c r="R187" s="251"/>
      <c r="S187" s="251"/>
      <c r="T187" s="25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3" t="s">
        <v>163</v>
      </c>
      <c r="AU187" s="253" t="s">
        <v>83</v>
      </c>
      <c r="AV187" s="14" t="s">
        <v>83</v>
      </c>
      <c r="AW187" s="14" t="s">
        <v>30</v>
      </c>
      <c r="AX187" s="14" t="s">
        <v>73</v>
      </c>
      <c r="AY187" s="253" t="s">
        <v>155</v>
      </c>
    </row>
    <row r="188" s="15" customFormat="1">
      <c r="A188" s="15"/>
      <c r="B188" s="254"/>
      <c r="C188" s="255"/>
      <c r="D188" s="234" t="s">
        <v>163</v>
      </c>
      <c r="E188" s="256" t="s">
        <v>1</v>
      </c>
      <c r="F188" s="257" t="s">
        <v>166</v>
      </c>
      <c r="G188" s="255"/>
      <c r="H188" s="258">
        <v>132.41999999999999</v>
      </c>
      <c r="I188" s="259"/>
      <c r="J188" s="255"/>
      <c r="K188" s="255"/>
      <c r="L188" s="260"/>
      <c r="M188" s="261"/>
      <c r="N188" s="262"/>
      <c r="O188" s="262"/>
      <c r="P188" s="262"/>
      <c r="Q188" s="262"/>
      <c r="R188" s="262"/>
      <c r="S188" s="262"/>
      <c r="T188" s="263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64" t="s">
        <v>163</v>
      </c>
      <c r="AU188" s="264" t="s">
        <v>83</v>
      </c>
      <c r="AV188" s="15" t="s">
        <v>162</v>
      </c>
      <c r="AW188" s="15" t="s">
        <v>30</v>
      </c>
      <c r="AX188" s="15" t="s">
        <v>81</v>
      </c>
      <c r="AY188" s="264" t="s">
        <v>155</v>
      </c>
    </row>
    <row r="189" s="2" customFormat="1" ht="44.25" customHeight="1">
      <c r="A189" s="39"/>
      <c r="B189" s="40"/>
      <c r="C189" s="219" t="s">
        <v>223</v>
      </c>
      <c r="D189" s="219" t="s">
        <v>157</v>
      </c>
      <c r="E189" s="220" t="s">
        <v>913</v>
      </c>
      <c r="F189" s="221" t="s">
        <v>914</v>
      </c>
      <c r="G189" s="222" t="s">
        <v>160</v>
      </c>
      <c r="H189" s="223">
        <v>50.039999999999999</v>
      </c>
      <c r="I189" s="224"/>
      <c r="J189" s="225">
        <f>ROUND(I189*H189,2)</f>
        <v>0</v>
      </c>
      <c r="K189" s="221" t="s">
        <v>161</v>
      </c>
      <c r="L189" s="45"/>
      <c r="M189" s="226" t="s">
        <v>1</v>
      </c>
      <c r="N189" s="227" t="s">
        <v>38</v>
      </c>
      <c r="O189" s="92"/>
      <c r="P189" s="228">
        <f>O189*H189</f>
        <v>0</v>
      </c>
      <c r="Q189" s="228">
        <v>0.011350000000000001</v>
      </c>
      <c r="R189" s="228">
        <f>Q189*H189</f>
        <v>0.56795400000000007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162</v>
      </c>
      <c r="AT189" s="230" t="s">
        <v>157</v>
      </c>
      <c r="AU189" s="230" t="s">
        <v>83</v>
      </c>
      <c r="AY189" s="18" t="s">
        <v>155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81</v>
      </c>
      <c r="BK189" s="231">
        <f>ROUND(I189*H189,2)</f>
        <v>0</v>
      </c>
      <c r="BL189" s="18" t="s">
        <v>162</v>
      </c>
      <c r="BM189" s="230" t="s">
        <v>222</v>
      </c>
    </row>
    <row r="190" s="2" customFormat="1">
      <c r="A190" s="39"/>
      <c r="B190" s="40"/>
      <c r="C190" s="41"/>
      <c r="D190" s="234" t="s">
        <v>272</v>
      </c>
      <c r="E190" s="41"/>
      <c r="F190" s="275" t="s">
        <v>356</v>
      </c>
      <c r="G190" s="41"/>
      <c r="H190" s="41"/>
      <c r="I190" s="276"/>
      <c r="J190" s="41"/>
      <c r="K190" s="41"/>
      <c r="L190" s="45"/>
      <c r="M190" s="277"/>
      <c r="N190" s="278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272</v>
      </c>
      <c r="AU190" s="18" t="s">
        <v>83</v>
      </c>
    </row>
    <row r="191" s="13" customFormat="1">
      <c r="A191" s="13"/>
      <c r="B191" s="232"/>
      <c r="C191" s="233"/>
      <c r="D191" s="234" t="s">
        <v>163</v>
      </c>
      <c r="E191" s="235" t="s">
        <v>1</v>
      </c>
      <c r="F191" s="236" t="s">
        <v>284</v>
      </c>
      <c r="G191" s="233"/>
      <c r="H191" s="235" t="s">
        <v>1</v>
      </c>
      <c r="I191" s="237"/>
      <c r="J191" s="233"/>
      <c r="K191" s="233"/>
      <c r="L191" s="238"/>
      <c r="M191" s="239"/>
      <c r="N191" s="240"/>
      <c r="O191" s="240"/>
      <c r="P191" s="240"/>
      <c r="Q191" s="240"/>
      <c r="R191" s="240"/>
      <c r="S191" s="240"/>
      <c r="T191" s="24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2" t="s">
        <v>163</v>
      </c>
      <c r="AU191" s="242" t="s">
        <v>83</v>
      </c>
      <c r="AV191" s="13" t="s">
        <v>81</v>
      </c>
      <c r="AW191" s="13" t="s">
        <v>30</v>
      </c>
      <c r="AX191" s="13" t="s">
        <v>73</v>
      </c>
      <c r="AY191" s="242" t="s">
        <v>155</v>
      </c>
    </row>
    <row r="192" s="13" customFormat="1">
      <c r="A192" s="13"/>
      <c r="B192" s="232"/>
      <c r="C192" s="233"/>
      <c r="D192" s="234" t="s">
        <v>163</v>
      </c>
      <c r="E192" s="235" t="s">
        <v>1</v>
      </c>
      <c r="F192" s="236" t="s">
        <v>320</v>
      </c>
      <c r="G192" s="233"/>
      <c r="H192" s="235" t="s">
        <v>1</v>
      </c>
      <c r="I192" s="237"/>
      <c r="J192" s="233"/>
      <c r="K192" s="233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163</v>
      </c>
      <c r="AU192" s="242" t="s">
        <v>83</v>
      </c>
      <c r="AV192" s="13" t="s">
        <v>81</v>
      </c>
      <c r="AW192" s="13" t="s">
        <v>30</v>
      </c>
      <c r="AX192" s="13" t="s">
        <v>73</v>
      </c>
      <c r="AY192" s="242" t="s">
        <v>155</v>
      </c>
    </row>
    <row r="193" s="13" customFormat="1">
      <c r="A193" s="13"/>
      <c r="B193" s="232"/>
      <c r="C193" s="233"/>
      <c r="D193" s="234" t="s">
        <v>163</v>
      </c>
      <c r="E193" s="235" t="s">
        <v>1</v>
      </c>
      <c r="F193" s="236" t="s">
        <v>915</v>
      </c>
      <c r="G193" s="233"/>
      <c r="H193" s="235" t="s">
        <v>1</v>
      </c>
      <c r="I193" s="237"/>
      <c r="J193" s="233"/>
      <c r="K193" s="233"/>
      <c r="L193" s="238"/>
      <c r="M193" s="239"/>
      <c r="N193" s="240"/>
      <c r="O193" s="240"/>
      <c r="P193" s="240"/>
      <c r="Q193" s="240"/>
      <c r="R193" s="240"/>
      <c r="S193" s="240"/>
      <c r="T193" s="24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2" t="s">
        <v>163</v>
      </c>
      <c r="AU193" s="242" t="s">
        <v>83</v>
      </c>
      <c r="AV193" s="13" t="s">
        <v>81</v>
      </c>
      <c r="AW193" s="13" t="s">
        <v>30</v>
      </c>
      <c r="AX193" s="13" t="s">
        <v>73</v>
      </c>
      <c r="AY193" s="242" t="s">
        <v>155</v>
      </c>
    </row>
    <row r="194" s="14" customFormat="1">
      <c r="A194" s="14"/>
      <c r="B194" s="243"/>
      <c r="C194" s="244"/>
      <c r="D194" s="234" t="s">
        <v>163</v>
      </c>
      <c r="E194" s="245" t="s">
        <v>1</v>
      </c>
      <c r="F194" s="246" t="s">
        <v>916</v>
      </c>
      <c r="G194" s="244"/>
      <c r="H194" s="247">
        <v>50.039999999999999</v>
      </c>
      <c r="I194" s="248"/>
      <c r="J194" s="244"/>
      <c r="K194" s="244"/>
      <c r="L194" s="249"/>
      <c r="M194" s="250"/>
      <c r="N194" s="251"/>
      <c r="O194" s="251"/>
      <c r="P194" s="251"/>
      <c r="Q194" s="251"/>
      <c r="R194" s="251"/>
      <c r="S194" s="251"/>
      <c r="T194" s="25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3" t="s">
        <v>163</v>
      </c>
      <c r="AU194" s="253" t="s">
        <v>83</v>
      </c>
      <c r="AV194" s="14" t="s">
        <v>83</v>
      </c>
      <c r="AW194" s="14" t="s">
        <v>30</v>
      </c>
      <c r="AX194" s="14" t="s">
        <v>73</v>
      </c>
      <c r="AY194" s="253" t="s">
        <v>155</v>
      </c>
    </row>
    <row r="195" s="15" customFormat="1">
      <c r="A195" s="15"/>
      <c r="B195" s="254"/>
      <c r="C195" s="255"/>
      <c r="D195" s="234" t="s">
        <v>163</v>
      </c>
      <c r="E195" s="256" t="s">
        <v>1</v>
      </c>
      <c r="F195" s="257" t="s">
        <v>166</v>
      </c>
      <c r="G195" s="255"/>
      <c r="H195" s="258">
        <v>50.039999999999999</v>
      </c>
      <c r="I195" s="259"/>
      <c r="J195" s="255"/>
      <c r="K195" s="255"/>
      <c r="L195" s="260"/>
      <c r="M195" s="261"/>
      <c r="N195" s="262"/>
      <c r="O195" s="262"/>
      <c r="P195" s="262"/>
      <c r="Q195" s="262"/>
      <c r="R195" s="262"/>
      <c r="S195" s="262"/>
      <c r="T195" s="263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4" t="s">
        <v>163</v>
      </c>
      <c r="AU195" s="264" t="s">
        <v>83</v>
      </c>
      <c r="AV195" s="15" t="s">
        <v>162</v>
      </c>
      <c r="AW195" s="15" t="s">
        <v>30</v>
      </c>
      <c r="AX195" s="15" t="s">
        <v>81</v>
      </c>
      <c r="AY195" s="264" t="s">
        <v>155</v>
      </c>
    </row>
    <row r="196" s="2" customFormat="1" ht="24.15" customHeight="1">
      <c r="A196" s="39"/>
      <c r="B196" s="40"/>
      <c r="C196" s="265" t="s">
        <v>196</v>
      </c>
      <c r="D196" s="265" t="s">
        <v>234</v>
      </c>
      <c r="E196" s="266" t="s">
        <v>917</v>
      </c>
      <c r="F196" s="267" t="s">
        <v>918</v>
      </c>
      <c r="G196" s="268" t="s">
        <v>160</v>
      </c>
      <c r="H196" s="269">
        <v>55.043999999999997</v>
      </c>
      <c r="I196" s="270"/>
      <c r="J196" s="271">
        <f>ROUND(I196*H196,2)</f>
        <v>0</v>
      </c>
      <c r="K196" s="267" t="s">
        <v>161</v>
      </c>
      <c r="L196" s="272"/>
      <c r="M196" s="273" t="s">
        <v>1</v>
      </c>
      <c r="N196" s="274" t="s">
        <v>38</v>
      </c>
      <c r="O196" s="92"/>
      <c r="P196" s="228">
        <f>O196*H196</f>
        <v>0</v>
      </c>
      <c r="Q196" s="228">
        <v>0.0050000000000000001</v>
      </c>
      <c r="R196" s="228">
        <f>Q196*H196</f>
        <v>0.27521999999999996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175</v>
      </c>
      <c r="AT196" s="230" t="s">
        <v>234</v>
      </c>
      <c r="AU196" s="230" t="s">
        <v>83</v>
      </c>
      <c r="AY196" s="18" t="s">
        <v>155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81</v>
      </c>
      <c r="BK196" s="231">
        <f>ROUND(I196*H196,2)</f>
        <v>0</v>
      </c>
      <c r="BL196" s="18" t="s">
        <v>162</v>
      </c>
      <c r="BM196" s="230" t="s">
        <v>230</v>
      </c>
    </row>
    <row r="197" s="2" customFormat="1" ht="24.15" customHeight="1">
      <c r="A197" s="39"/>
      <c r="B197" s="40"/>
      <c r="C197" s="219" t="s">
        <v>8</v>
      </c>
      <c r="D197" s="219" t="s">
        <v>157</v>
      </c>
      <c r="E197" s="220" t="s">
        <v>421</v>
      </c>
      <c r="F197" s="221" t="s">
        <v>422</v>
      </c>
      <c r="G197" s="222" t="s">
        <v>160</v>
      </c>
      <c r="H197" s="223">
        <v>50.039999999999999</v>
      </c>
      <c r="I197" s="224"/>
      <c r="J197" s="225">
        <f>ROUND(I197*H197,2)</f>
        <v>0</v>
      </c>
      <c r="K197" s="221" t="s">
        <v>161</v>
      </c>
      <c r="L197" s="45"/>
      <c r="M197" s="226" t="s">
        <v>1</v>
      </c>
      <c r="N197" s="227" t="s">
        <v>38</v>
      </c>
      <c r="O197" s="92"/>
      <c r="P197" s="228">
        <f>O197*H197</f>
        <v>0</v>
      </c>
      <c r="Q197" s="228">
        <v>8.0000000000000007E-05</v>
      </c>
      <c r="R197" s="228">
        <f>Q197*H197</f>
        <v>0.0040032000000000002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162</v>
      </c>
      <c r="AT197" s="230" t="s">
        <v>157</v>
      </c>
      <c r="AU197" s="230" t="s">
        <v>83</v>
      </c>
      <c r="AY197" s="18" t="s">
        <v>155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81</v>
      </c>
      <c r="BK197" s="231">
        <f>ROUND(I197*H197,2)</f>
        <v>0</v>
      </c>
      <c r="BL197" s="18" t="s">
        <v>162</v>
      </c>
      <c r="BM197" s="230" t="s">
        <v>237</v>
      </c>
    </row>
    <row r="198" s="13" customFormat="1">
      <c r="A198" s="13"/>
      <c r="B198" s="232"/>
      <c r="C198" s="233"/>
      <c r="D198" s="234" t="s">
        <v>163</v>
      </c>
      <c r="E198" s="235" t="s">
        <v>1</v>
      </c>
      <c r="F198" s="236" t="s">
        <v>424</v>
      </c>
      <c r="G198" s="233"/>
      <c r="H198" s="235" t="s">
        <v>1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2" t="s">
        <v>163</v>
      </c>
      <c r="AU198" s="242" t="s">
        <v>83</v>
      </c>
      <c r="AV198" s="13" t="s">
        <v>81</v>
      </c>
      <c r="AW198" s="13" t="s">
        <v>30</v>
      </c>
      <c r="AX198" s="13" t="s">
        <v>73</v>
      </c>
      <c r="AY198" s="242" t="s">
        <v>155</v>
      </c>
    </row>
    <row r="199" s="14" customFormat="1">
      <c r="A199" s="14"/>
      <c r="B199" s="243"/>
      <c r="C199" s="244"/>
      <c r="D199" s="234" t="s">
        <v>163</v>
      </c>
      <c r="E199" s="245" t="s">
        <v>1</v>
      </c>
      <c r="F199" s="246" t="s">
        <v>919</v>
      </c>
      <c r="G199" s="244"/>
      <c r="H199" s="247">
        <v>50.039999999999999</v>
      </c>
      <c r="I199" s="248"/>
      <c r="J199" s="244"/>
      <c r="K199" s="244"/>
      <c r="L199" s="249"/>
      <c r="M199" s="250"/>
      <c r="N199" s="251"/>
      <c r="O199" s="251"/>
      <c r="P199" s="251"/>
      <c r="Q199" s="251"/>
      <c r="R199" s="251"/>
      <c r="S199" s="251"/>
      <c r="T199" s="25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3" t="s">
        <v>163</v>
      </c>
      <c r="AU199" s="253" t="s">
        <v>83</v>
      </c>
      <c r="AV199" s="14" t="s">
        <v>83</v>
      </c>
      <c r="AW199" s="14" t="s">
        <v>30</v>
      </c>
      <c r="AX199" s="14" t="s">
        <v>73</v>
      </c>
      <c r="AY199" s="253" t="s">
        <v>155</v>
      </c>
    </row>
    <row r="200" s="15" customFormat="1">
      <c r="A200" s="15"/>
      <c r="B200" s="254"/>
      <c r="C200" s="255"/>
      <c r="D200" s="234" t="s">
        <v>163</v>
      </c>
      <c r="E200" s="256" t="s">
        <v>1</v>
      </c>
      <c r="F200" s="257" t="s">
        <v>166</v>
      </c>
      <c r="G200" s="255"/>
      <c r="H200" s="258">
        <v>50.039999999999999</v>
      </c>
      <c r="I200" s="259"/>
      <c r="J200" s="255"/>
      <c r="K200" s="255"/>
      <c r="L200" s="260"/>
      <c r="M200" s="261"/>
      <c r="N200" s="262"/>
      <c r="O200" s="262"/>
      <c r="P200" s="262"/>
      <c r="Q200" s="262"/>
      <c r="R200" s="262"/>
      <c r="S200" s="262"/>
      <c r="T200" s="263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64" t="s">
        <v>163</v>
      </c>
      <c r="AU200" s="264" t="s">
        <v>83</v>
      </c>
      <c r="AV200" s="15" t="s">
        <v>162</v>
      </c>
      <c r="AW200" s="15" t="s">
        <v>30</v>
      </c>
      <c r="AX200" s="15" t="s">
        <v>81</v>
      </c>
      <c r="AY200" s="264" t="s">
        <v>155</v>
      </c>
    </row>
    <row r="201" s="2" customFormat="1" ht="24.15" customHeight="1">
      <c r="A201" s="39"/>
      <c r="B201" s="40"/>
      <c r="C201" s="219" t="s">
        <v>200</v>
      </c>
      <c r="D201" s="219" t="s">
        <v>157</v>
      </c>
      <c r="E201" s="220" t="s">
        <v>920</v>
      </c>
      <c r="F201" s="221" t="s">
        <v>921</v>
      </c>
      <c r="G201" s="222" t="s">
        <v>160</v>
      </c>
      <c r="H201" s="223">
        <v>657.51999999999998</v>
      </c>
      <c r="I201" s="224"/>
      <c r="J201" s="225">
        <f>ROUND(I201*H201,2)</f>
        <v>0</v>
      </c>
      <c r="K201" s="221" t="s">
        <v>161</v>
      </c>
      <c r="L201" s="45"/>
      <c r="M201" s="226" t="s">
        <v>1</v>
      </c>
      <c r="N201" s="227" t="s">
        <v>38</v>
      </c>
      <c r="O201" s="92"/>
      <c r="P201" s="228">
        <f>O201*H201</f>
        <v>0</v>
      </c>
      <c r="Q201" s="228">
        <v>8.0000000000000007E-05</v>
      </c>
      <c r="R201" s="228">
        <f>Q201*H201</f>
        <v>0.052601600000000005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162</v>
      </c>
      <c r="AT201" s="230" t="s">
        <v>157</v>
      </c>
      <c r="AU201" s="230" t="s">
        <v>83</v>
      </c>
      <c r="AY201" s="18" t="s">
        <v>155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81</v>
      </c>
      <c r="BK201" s="231">
        <f>ROUND(I201*H201,2)</f>
        <v>0</v>
      </c>
      <c r="BL201" s="18" t="s">
        <v>162</v>
      </c>
      <c r="BM201" s="230" t="s">
        <v>396</v>
      </c>
    </row>
    <row r="202" s="2" customFormat="1" ht="21.75" customHeight="1">
      <c r="A202" s="39"/>
      <c r="B202" s="40"/>
      <c r="C202" s="219" t="s">
        <v>243</v>
      </c>
      <c r="D202" s="219" t="s">
        <v>157</v>
      </c>
      <c r="E202" s="220" t="s">
        <v>427</v>
      </c>
      <c r="F202" s="221" t="s">
        <v>428</v>
      </c>
      <c r="G202" s="222" t="s">
        <v>354</v>
      </c>
      <c r="H202" s="223">
        <v>273.5</v>
      </c>
      <c r="I202" s="224"/>
      <c r="J202" s="225">
        <f>ROUND(I202*H202,2)</f>
        <v>0</v>
      </c>
      <c r="K202" s="221" t="s">
        <v>161</v>
      </c>
      <c r="L202" s="45"/>
      <c r="M202" s="226" t="s">
        <v>1</v>
      </c>
      <c r="N202" s="227" t="s">
        <v>38</v>
      </c>
      <c r="O202" s="92"/>
      <c r="P202" s="228">
        <f>O202*H202</f>
        <v>0</v>
      </c>
      <c r="Q202" s="228">
        <v>3.0000000000000001E-05</v>
      </c>
      <c r="R202" s="228">
        <f>Q202*H202</f>
        <v>0.0082050000000000005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162</v>
      </c>
      <c r="AT202" s="230" t="s">
        <v>157</v>
      </c>
      <c r="AU202" s="230" t="s">
        <v>83</v>
      </c>
      <c r="AY202" s="18" t="s">
        <v>155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81</v>
      </c>
      <c r="BK202" s="231">
        <f>ROUND(I202*H202,2)</f>
        <v>0</v>
      </c>
      <c r="BL202" s="18" t="s">
        <v>162</v>
      </c>
      <c r="BM202" s="230" t="s">
        <v>246</v>
      </c>
    </row>
    <row r="203" s="14" customFormat="1">
      <c r="A203" s="14"/>
      <c r="B203" s="243"/>
      <c r="C203" s="244"/>
      <c r="D203" s="234" t="s">
        <v>163</v>
      </c>
      <c r="E203" s="245" t="s">
        <v>1</v>
      </c>
      <c r="F203" s="246" t="s">
        <v>922</v>
      </c>
      <c r="G203" s="244"/>
      <c r="H203" s="247">
        <v>273.5</v>
      </c>
      <c r="I203" s="248"/>
      <c r="J203" s="244"/>
      <c r="K203" s="244"/>
      <c r="L203" s="249"/>
      <c r="M203" s="250"/>
      <c r="N203" s="251"/>
      <c r="O203" s="251"/>
      <c r="P203" s="251"/>
      <c r="Q203" s="251"/>
      <c r="R203" s="251"/>
      <c r="S203" s="251"/>
      <c r="T203" s="25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3" t="s">
        <v>163</v>
      </c>
      <c r="AU203" s="253" t="s">
        <v>83</v>
      </c>
      <c r="AV203" s="14" t="s">
        <v>83</v>
      </c>
      <c r="AW203" s="14" t="s">
        <v>30</v>
      </c>
      <c r="AX203" s="14" t="s">
        <v>73</v>
      </c>
      <c r="AY203" s="253" t="s">
        <v>155</v>
      </c>
    </row>
    <row r="204" s="15" customFormat="1">
      <c r="A204" s="15"/>
      <c r="B204" s="254"/>
      <c r="C204" s="255"/>
      <c r="D204" s="234" t="s">
        <v>163</v>
      </c>
      <c r="E204" s="256" t="s">
        <v>1</v>
      </c>
      <c r="F204" s="257" t="s">
        <v>166</v>
      </c>
      <c r="G204" s="255"/>
      <c r="H204" s="258">
        <v>273.5</v>
      </c>
      <c r="I204" s="259"/>
      <c r="J204" s="255"/>
      <c r="K204" s="255"/>
      <c r="L204" s="260"/>
      <c r="M204" s="261"/>
      <c r="N204" s="262"/>
      <c r="O204" s="262"/>
      <c r="P204" s="262"/>
      <c r="Q204" s="262"/>
      <c r="R204" s="262"/>
      <c r="S204" s="262"/>
      <c r="T204" s="263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64" t="s">
        <v>163</v>
      </c>
      <c r="AU204" s="264" t="s">
        <v>83</v>
      </c>
      <c r="AV204" s="15" t="s">
        <v>162</v>
      </c>
      <c r="AW204" s="15" t="s">
        <v>30</v>
      </c>
      <c r="AX204" s="15" t="s">
        <v>81</v>
      </c>
      <c r="AY204" s="264" t="s">
        <v>155</v>
      </c>
    </row>
    <row r="205" s="2" customFormat="1" ht="24.15" customHeight="1">
      <c r="A205" s="39"/>
      <c r="B205" s="40"/>
      <c r="C205" s="265" t="s">
        <v>206</v>
      </c>
      <c r="D205" s="265" t="s">
        <v>234</v>
      </c>
      <c r="E205" s="266" t="s">
        <v>431</v>
      </c>
      <c r="F205" s="267" t="s">
        <v>432</v>
      </c>
      <c r="G205" s="268" t="s">
        <v>354</v>
      </c>
      <c r="H205" s="269">
        <v>258.38999999999999</v>
      </c>
      <c r="I205" s="270"/>
      <c r="J205" s="271">
        <f>ROUND(I205*H205,2)</f>
        <v>0</v>
      </c>
      <c r="K205" s="267" t="s">
        <v>161</v>
      </c>
      <c r="L205" s="272"/>
      <c r="M205" s="273" t="s">
        <v>1</v>
      </c>
      <c r="N205" s="274" t="s">
        <v>38</v>
      </c>
      <c r="O205" s="92"/>
      <c r="P205" s="228">
        <f>O205*H205</f>
        <v>0</v>
      </c>
      <c r="Q205" s="228">
        <v>0.00050000000000000001</v>
      </c>
      <c r="R205" s="228">
        <f>Q205*H205</f>
        <v>0.129195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175</v>
      </c>
      <c r="AT205" s="230" t="s">
        <v>234</v>
      </c>
      <c r="AU205" s="230" t="s">
        <v>83</v>
      </c>
      <c r="AY205" s="18" t="s">
        <v>155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8" t="s">
        <v>81</v>
      </c>
      <c r="BK205" s="231">
        <f>ROUND(I205*H205,2)</f>
        <v>0</v>
      </c>
      <c r="BL205" s="18" t="s">
        <v>162</v>
      </c>
      <c r="BM205" s="230" t="s">
        <v>253</v>
      </c>
    </row>
    <row r="206" s="14" customFormat="1">
      <c r="A206" s="14"/>
      <c r="B206" s="243"/>
      <c r="C206" s="244"/>
      <c r="D206" s="234" t="s">
        <v>163</v>
      </c>
      <c r="E206" s="245" t="s">
        <v>1</v>
      </c>
      <c r="F206" s="246" t="s">
        <v>923</v>
      </c>
      <c r="G206" s="244"/>
      <c r="H206" s="247">
        <v>273.5</v>
      </c>
      <c r="I206" s="248"/>
      <c r="J206" s="244"/>
      <c r="K206" s="244"/>
      <c r="L206" s="249"/>
      <c r="M206" s="250"/>
      <c r="N206" s="251"/>
      <c r="O206" s="251"/>
      <c r="P206" s="251"/>
      <c r="Q206" s="251"/>
      <c r="R206" s="251"/>
      <c r="S206" s="251"/>
      <c r="T206" s="25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3" t="s">
        <v>163</v>
      </c>
      <c r="AU206" s="253" t="s">
        <v>83</v>
      </c>
      <c r="AV206" s="14" t="s">
        <v>83</v>
      </c>
      <c r="AW206" s="14" t="s">
        <v>30</v>
      </c>
      <c r="AX206" s="14" t="s">
        <v>73</v>
      </c>
      <c r="AY206" s="253" t="s">
        <v>155</v>
      </c>
    </row>
    <row r="207" s="14" customFormat="1">
      <c r="A207" s="14"/>
      <c r="B207" s="243"/>
      <c r="C207" s="244"/>
      <c r="D207" s="234" t="s">
        <v>163</v>
      </c>
      <c r="E207" s="245" t="s">
        <v>1</v>
      </c>
      <c r="F207" s="246" t="s">
        <v>435</v>
      </c>
      <c r="G207" s="244"/>
      <c r="H207" s="247">
        <v>-38.600000000000001</v>
      </c>
      <c r="I207" s="248"/>
      <c r="J207" s="244"/>
      <c r="K207" s="244"/>
      <c r="L207" s="249"/>
      <c r="M207" s="250"/>
      <c r="N207" s="251"/>
      <c r="O207" s="251"/>
      <c r="P207" s="251"/>
      <c r="Q207" s="251"/>
      <c r="R207" s="251"/>
      <c r="S207" s="251"/>
      <c r="T207" s="25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3" t="s">
        <v>163</v>
      </c>
      <c r="AU207" s="253" t="s">
        <v>83</v>
      </c>
      <c r="AV207" s="14" t="s">
        <v>83</v>
      </c>
      <c r="AW207" s="14" t="s">
        <v>30</v>
      </c>
      <c r="AX207" s="14" t="s">
        <v>73</v>
      </c>
      <c r="AY207" s="253" t="s">
        <v>155</v>
      </c>
    </row>
    <row r="208" s="15" customFormat="1">
      <c r="A208" s="15"/>
      <c r="B208" s="254"/>
      <c r="C208" s="255"/>
      <c r="D208" s="234" t="s">
        <v>163</v>
      </c>
      <c r="E208" s="256" t="s">
        <v>1</v>
      </c>
      <c r="F208" s="257" t="s">
        <v>166</v>
      </c>
      <c r="G208" s="255"/>
      <c r="H208" s="258">
        <v>234.90000000000001</v>
      </c>
      <c r="I208" s="259"/>
      <c r="J208" s="255"/>
      <c r="K208" s="255"/>
      <c r="L208" s="260"/>
      <c r="M208" s="261"/>
      <c r="N208" s="262"/>
      <c r="O208" s="262"/>
      <c r="P208" s="262"/>
      <c r="Q208" s="262"/>
      <c r="R208" s="262"/>
      <c r="S208" s="262"/>
      <c r="T208" s="263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64" t="s">
        <v>163</v>
      </c>
      <c r="AU208" s="264" t="s">
        <v>83</v>
      </c>
      <c r="AV208" s="15" t="s">
        <v>162</v>
      </c>
      <c r="AW208" s="15" t="s">
        <v>30</v>
      </c>
      <c r="AX208" s="15" t="s">
        <v>73</v>
      </c>
      <c r="AY208" s="264" t="s">
        <v>155</v>
      </c>
    </row>
    <row r="209" s="14" customFormat="1">
      <c r="A209" s="14"/>
      <c r="B209" s="243"/>
      <c r="C209" s="244"/>
      <c r="D209" s="234" t="s">
        <v>163</v>
      </c>
      <c r="E209" s="245" t="s">
        <v>1</v>
      </c>
      <c r="F209" s="246" t="s">
        <v>924</v>
      </c>
      <c r="G209" s="244"/>
      <c r="H209" s="247">
        <v>258.38999999999999</v>
      </c>
      <c r="I209" s="248"/>
      <c r="J209" s="244"/>
      <c r="K209" s="244"/>
      <c r="L209" s="249"/>
      <c r="M209" s="250"/>
      <c r="N209" s="251"/>
      <c r="O209" s="251"/>
      <c r="P209" s="251"/>
      <c r="Q209" s="251"/>
      <c r="R209" s="251"/>
      <c r="S209" s="251"/>
      <c r="T209" s="25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3" t="s">
        <v>163</v>
      </c>
      <c r="AU209" s="253" t="s">
        <v>83</v>
      </c>
      <c r="AV209" s="14" t="s">
        <v>83</v>
      </c>
      <c r="AW209" s="14" t="s">
        <v>30</v>
      </c>
      <c r="AX209" s="14" t="s">
        <v>73</v>
      </c>
      <c r="AY209" s="253" t="s">
        <v>155</v>
      </c>
    </row>
    <row r="210" s="15" customFormat="1">
      <c r="A210" s="15"/>
      <c r="B210" s="254"/>
      <c r="C210" s="255"/>
      <c r="D210" s="234" t="s">
        <v>163</v>
      </c>
      <c r="E210" s="256" t="s">
        <v>1</v>
      </c>
      <c r="F210" s="257" t="s">
        <v>166</v>
      </c>
      <c r="G210" s="255"/>
      <c r="H210" s="258">
        <v>258.38999999999999</v>
      </c>
      <c r="I210" s="259"/>
      <c r="J210" s="255"/>
      <c r="K210" s="255"/>
      <c r="L210" s="260"/>
      <c r="M210" s="261"/>
      <c r="N210" s="262"/>
      <c r="O210" s="262"/>
      <c r="P210" s="262"/>
      <c r="Q210" s="262"/>
      <c r="R210" s="262"/>
      <c r="S210" s="262"/>
      <c r="T210" s="263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4" t="s">
        <v>163</v>
      </c>
      <c r="AU210" s="264" t="s">
        <v>83</v>
      </c>
      <c r="AV210" s="15" t="s">
        <v>162</v>
      </c>
      <c r="AW210" s="15" t="s">
        <v>30</v>
      </c>
      <c r="AX210" s="15" t="s">
        <v>81</v>
      </c>
      <c r="AY210" s="264" t="s">
        <v>155</v>
      </c>
    </row>
    <row r="211" s="2" customFormat="1" ht="16.5" customHeight="1">
      <c r="A211" s="39"/>
      <c r="B211" s="40"/>
      <c r="C211" s="219" t="s">
        <v>255</v>
      </c>
      <c r="D211" s="219" t="s">
        <v>157</v>
      </c>
      <c r="E211" s="220" t="s">
        <v>441</v>
      </c>
      <c r="F211" s="221" t="s">
        <v>442</v>
      </c>
      <c r="G211" s="222" t="s">
        <v>354</v>
      </c>
      <c r="H211" s="223">
        <v>1039.28</v>
      </c>
      <c r="I211" s="224"/>
      <c r="J211" s="225">
        <f>ROUND(I211*H211,2)</f>
        <v>0</v>
      </c>
      <c r="K211" s="221" t="s">
        <v>161</v>
      </c>
      <c r="L211" s="45"/>
      <c r="M211" s="226" t="s">
        <v>1</v>
      </c>
      <c r="N211" s="227" t="s">
        <v>38</v>
      </c>
      <c r="O211" s="92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162</v>
      </c>
      <c r="AT211" s="230" t="s">
        <v>157</v>
      </c>
      <c r="AU211" s="230" t="s">
        <v>83</v>
      </c>
      <c r="AY211" s="18" t="s">
        <v>155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8" t="s">
        <v>81</v>
      </c>
      <c r="BK211" s="231">
        <f>ROUND(I211*H211,2)</f>
        <v>0</v>
      </c>
      <c r="BL211" s="18" t="s">
        <v>162</v>
      </c>
      <c r="BM211" s="230" t="s">
        <v>258</v>
      </c>
    </row>
    <row r="212" s="13" customFormat="1">
      <c r="A212" s="13"/>
      <c r="B212" s="232"/>
      <c r="C212" s="233"/>
      <c r="D212" s="234" t="s">
        <v>163</v>
      </c>
      <c r="E212" s="235" t="s">
        <v>1</v>
      </c>
      <c r="F212" s="236" t="s">
        <v>284</v>
      </c>
      <c r="G212" s="233"/>
      <c r="H212" s="235" t="s">
        <v>1</v>
      </c>
      <c r="I212" s="237"/>
      <c r="J212" s="233"/>
      <c r="K212" s="233"/>
      <c r="L212" s="238"/>
      <c r="M212" s="239"/>
      <c r="N212" s="240"/>
      <c r="O212" s="240"/>
      <c r="P212" s="240"/>
      <c r="Q212" s="240"/>
      <c r="R212" s="240"/>
      <c r="S212" s="240"/>
      <c r="T212" s="24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2" t="s">
        <v>163</v>
      </c>
      <c r="AU212" s="242" t="s">
        <v>83</v>
      </c>
      <c r="AV212" s="13" t="s">
        <v>81</v>
      </c>
      <c r="AW212" s="13" t="s">
        <v>30</v>
      </c>
      <c r="AX212" s="13" t="s">
        <v>73</v>
      </c>
      <c r="AY212" s="242" t="s">
        <v>155</v>
      </c>
    </row>
    <row r="213" s="14" customFormat="1">
      <c r="A213" s="14"/>
      <c r="B213" s="243"/>
      <c r="C213" s="244"/>
      <c r="D213" s="234" t="s">
        <v>163</v>
      </c>
      <c r="E213" s="245" t="s">
        <v>1</v>
      </c>
      <c r="F213" s="246" t="s">
        <v>925</v>
      </c>
      <c r="G213" s="244"/>
      <c r="H213" s="247">
        <v>1039.28</v>
      </c>
      <c r="I213" s="248"/>
      <c r="J213" s="244"/>
      <c r="K213" s="244"/>
      <c r="L213" s="249"/>
      <c r="M213" s="250"/>
      <c r="N213" s="251"/>
      <c r="O213" s="251"/>
      <c r="P213" s="251"/>
      <c r="Q213" s="251"/>
      <c r="R213" s="251"/>
      <c r="S213" s="251"/>
      <c r="T213" s="25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3" t="s">
        <v>163</v>
      </c>
      <c r="AU213" s="253" t="s">
        <v>83</v>
      </c>
      <c r="AV213" s="14" t="s">
        <v>83</v>
      </c>
      <c r="AW213" s="14" t="s">
        <v>30</v>
      </c>
      <c r="AX213" s="14" t="s">
        <v>73</v>
      </c>
      <c r="AY213" s="253" t="s">
        <v>155</v>
      </c>
    </row>
    <row r="214" s="15" customFormat="1">
      <c r="A214" s="15"/>
      <c r="B214" s="254"/>
      <c r="C214" s="255"/>
      <c r="D214" s="234" t="s">
        <v>163</v>
      </c>
      <c r="E214" s="256" t="s">
        <v>1</v>
      </c>
      <c r="F214" s="257" t="s">
        <v>166</v>
      </c>
      <c r="G214" s="255"/>
      <c r="H214" s="258">
        <v>1039.28</v>
      </c>
      <c r="I214" s="259"/>
      <c r="J214" s="255"/>
      <c r="K214" s="255"/>
      <c r="L214" s="260"/>
      <c r="M214" s="261"/>
      <c r="N214" s="262"/>
      <c r="O214" s="262"/>
      <c r="P214" s="262"/>
      <c r="Q214" s="262"/>
      <c r="R214" s="262"/>
      <c r="S214" s="262"/>
      <c r="T214" s="263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64" t="s">
        <v>163</v>
      </c>
      <c r="AU214" s="264" t="s">
        <v>83</v>
      </c>
      <c r="AV214" s="15" t="s">
        <v>162</v>
      </c>
      <c r="AW214" s="15" t="s">
        <v>30</v>
      </c>
      <c r="AX214" s="15" t="s">
        <v>81</v>
      </c>
      <c r="AY214" s="264" t="s">
        <v>155</v>
      </c>
    </row>
    <row r="215" s="2" customFormat="1" ht="24.15" customHeight="1">
      <c r="A215" s="39"/>
      <c r="B215" s="40"/>
      <c r="C215" s="265" t="s">
        <v>212</v>
      </c>
      <c r="D215" s="265" t="s">
        <v>234</v>
      </c>
      <c r="E215" s="266" t="s">
        <v>446</v>
      </c>
      <c r="F215" s="267" t="s">
        <v>447</v>
      </c>
      <c r="G215" s="268" t="s">
        <v>354</v>
      </c>
      <c r="H215" s="269">
        <v>364.15499999999997</v>
      </c>
      <c r="I215" s="270"/>
      <c r="J215" s="271">
        <f>ROUND(I215*H215,2)</f>
        <v>0</v>
      </c>
      <c r="K215" s="267" t="s">
        <v>161</v>
      </c>
      <c r="L215" s="272"/>
      <c r="M215" s="273" t="s">
        <v>1</v>
      </c>
      <c r="N215" s="274" t="s">
        <v>38</v>
      </c>
      <c r="O215" s="92"/>
      <c r="P215" s="228">
        <f>O215*H215</f>
        <v>0</v>
      </c>
      <c r="Q215" s="228">
        <v>4.0000000000000003E-05</v>
      </c>
      <c r="R215" s="228">
        <f>Q215*H215</f>
        <v>0.0145662</v>
      </c>
      <c r="S215" s="228">
        <v>0</v>
      </c>
      <c r="T215" s="22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0" t="s">
        <v>175</v>
      </c>
      <c r="AT215" s="230" t="s">
        <v>234</v>
      </c>
      <c r="AU215" s="230" t="s">
        <v>83</v>
      </c>
      <c r="AY215" s="18" t="s">
        <v>155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8" t="s">
        <v>81</v>
      </c>
      <c r="BK215" s="231">
        <f>ROUND(I215*H215,2)</f>
        <v>0</v>
      </c>
      <c r="BL215" s="18" t="s">
        <v>162</v>
      </c>
      <c r="BM215" s="230" t="s">
        <v>264</v>
      </c>
    </row>
    <row r="216" s="13" customFormat="1">
      <c r="A216" s="13"/>
      <c r="B216" s="232"/>
      <c r="C216" s="233"/>
      <c r="D216" s="234" t="s">
        <v>163</v>
      </c>
      <c r="E216" s="235" t="s">
        <v>1</v>
      </c>
      <c r="F216" s="236" t="s">
        <v>357</v>
      </c>
      <c r="G216" s="233"/>
      <c r="H216" s="235" t="s">
        <v>1</v>
      </c>
      <c r="I216" s="237"/>
      <c r="J216" s="233"/>
      <c r="K216" s="233"/>
      <c r="L216" s="238"/>
      <c r="M216" s="239"/>
      <c r="N216" s="240"/>
      <c r="O216" s="240"/>
      <c r="P216" s="240"/>
      <c r="Q216" s="240"/>
      <c r="R216" s="240"/>
      <c r="S216" s="240"/>
      <c r="T216" s="24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2" t="s">
        <v>163</v>
      </c>
      <c r="AU216" s="242" t="s">
        <v>83</v>
      </c>
      <c r="AV216" s="13" t="s">
        <v>81</v>
      </c>
      <c r="AW216" s="13" t="s">
        <v>30</v>
      </c>
      <c r="AX216" s="13" t="s">
        <v>73</v>
      </c>
      <c r="AY216" s="242" t="s">
        <v>155</v>
      </c>
    </row>
    <row r="217" s="13" customFormat="1">
      <c r="A217" s="13"/>
      <c r="B217" s="232"/>
      <c r="C217" s="233"/>
      <c r="D217" s="234" t="s">
        <v>163</v>
      </c>
      <c r="E217" s="235" t="s">
        <v>1</v>
      </c>
      <c r="F217" s="236" t="s">
        <v>378</v>
      </c>
      <c r="G217" s="233"/>
      <c r="H217" s="235" t="s">
        <v>1</v>
      </c>
      <c r="I217" s="237"/>
      <c r="J217" s="233"/>
      <c r="K217" s="233"/>
      <c r="L217" s="238"/>
      <c r="M217" s="239"/>
      <c r="N217" s="240"/>
      <c r="O217" s="240"/>
      <c r="P217" s="240"/>
      <c r="Q217" s="240"/>
      <c r="R217" s="240"/>
      <c r="S217" s="240"/>
      <c r="T217" s="24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2" t="s">
        <v>163</v>
      </c>
      <c r="AU217" s="242" t="s">
        <v>83</v>
      </c>
      <c r="AV217" s="13" t="s">
        <v>81</v>
      </c>
      <c r="AW217" s="13" t="s">
        <v>30</v>
      </c>
      <c r="AX217" s="13" t="s">
        <v>73</v>
      </c>
      <c r="AY217" s="242" t="s">
        <v>155</v>
      </c>
    </row>
    <row r="218" s="14" customFormat="1">
      <c r="A218" s="14"/>
      <c r="B218" s="243"/>
      <c r="C218" s="244"/>
      <c r="D218" s="234" t="s">
        <v>163</v>
      </c>
      <c r="E218" s="245" t="s">
        <v>1</v>
      </c>
      <c r="F218" s="246" t="s">
        <v>908</v>
      </c>
      <c r="G218" s="244"/>
      <c r="H218" s="247">
        <v>318.60000000000002</v>
      </c>
      <c r="I218" s="248"/>
      <c r="J218" s="244"/>
      <c r="K218" s="244"/>
      <c r="L218" s="249"/>
      <c r="M218" s="250"/>
      <c r="N218" s="251"/>
      <c r="O218" s="251"/>
      <c r="P218" s="251"/>
      <c r="Q218" s="251"/>
      <c r="R218" s="251"/>
      <c r="S218" s="251"/>
      <c r="T218" s="25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3" t="s">
        <v>163</v>
      </c>
      <c r="AU218" s="253" t="s">
        <v>83</v>
      </c>
      <c r="AV218" s="14" t="s">
        <v>83</v>
      </c>
      <c r="AW218" s="14" t="s">
        <v>30</v>
      </c>
      <c r="AX218" s="14" t="s">
        <v>73</v>
      </c>
      <c r="AY218" s="253" t="s">
        <v>155</v>
      </c>
    </row>
    <row r="219" s="14" customFormat="1">
      <c r="A219" s="14"/>
      <c r="B219" s="243"/>
      <c r="C219" s="244"/>
      <c r="D219" s="234" t="s">
        <v>163</v>
      </c>
      <c r="E219" s="245" t="s">
        <v>1</v>
      </c>
      <c r="F219" s="246" t="s">
        <v>450</v>
      </c>
      <c r="G219" s="244"/>
      <c r="H219" s="247">
        <v>12.449999999999999</v>
      </c>
      <c r="I219" s="248"/>
      <c r="J219" s="244"/>
      <c r="K219" s="244"/>
      <c r="L219" s="249"/>
      <c r="M219" s="250"/>
      <c r="N219" s="251"/>
      <c r="O219" s="251"/>
      <c r="P219" s="251"/>
      <c r="Q219" s="251"/>
      <c r="R219" s="251"/>
      <c r="S219" s="251"/>
      <c r="T219" s="25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3" t="s">
        <v>163</v>
      </c>
      <c r="AU219" s="253" t="s">
        <v>83</v>
      </c>
      <c r="AV219" s="14" t="s">
        <v>83</v>
      </c>
      <c r="AW219" s="14" t="s">
        <v>30</v>
      </c>
      <c r="AX219" s="14" t="s">
        <v>73</v>
      </c>
      <c r="AY219" s="253" t="s">
        <v>155</v>
      </c>
    </row>
    <row r="220" s="15" customFormat="1">
      <c r="A220" s="15"/>
      <c r="B220" s="254"/>
      <c r="C220" s="255"/>
      <c r="D220" s="234" t="s">
        <v>163</v>
      </c>
      <c r="E220" s="256" t="s">
        <v>1</v>
      </c>
      <c r="F220" s="257" t="s">
        <v>166</v>
      </c>
      <c r="G220" s="255"/>
      <c r="H220" s="258">
        <v>331.05000000000001</v>
      </c>
      <c r="I220" s="259"/>
      <c r="J220" s="255"/>
      <c r="K220" s="255"/>
      <c r="L220" s="260"/>
      <c r="M220" s="261"/>
      <c r="N220" s="262"/>
      <c r="O220" s="262"/>
      <c r="P220" s="262"/>
      <c r="Q220" s="262"/>
      <c r="R220" s="262"/>
      <c r="S220" s="262"/>
      <c r="T220" s="263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64" t="s">
        <v>163</v>
      </c>
      <c r="AU220" s="264" t="s">
        <v>83</v>
      </c>
      <c r="AV220" s="15" t="s">
        <v>162</v>
      </c>
      <c r="AW220" s="15" t="s">
        <v>30</v>
      </c>
      <c r="AX220" s="15" t="s">
        <v>73</v>
      </c>
      <c r="AY220" s="264" t="s">
        <v>155</v>
      </c>
    </row>
    <row r="221" s="14" customFormat="1">
      <c r="A221" s="14"/>
      <c r="B221" s="243"/>
      <c r="C221" s="244"/>
      <c r="D221" s="234" t="s">
        <v>163</v>
      </c>
      <c r="E221" s="245" t="s">
        <v>1</v>
      </c>
      <c r="F221" s="246" t="s">
        <v>926</v>
      </c>
      <c r="G221" s="244"/>
      <c r="H221" s="247">
        <v>364.15499999999997</v>
      </c>
      <c r="I221" s="248"/>
      <c r="J221" s="244"/>
      <c r="K221" s="244"/>
      <c r="L221" s="249"/>
      <c r="M221" s="250"/>
      <c r="N221" s="251"/>
      <c r="O221" s="251"/>
      <c r="P221" s="251"/>
      <c r="Q221" s="251"/>
      <c r="R221" s="251"/>
      <c r="S221" s="251"/>
      <c r="T221" s="252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3" t="s">
        <v>163</v>
      </c>
      <c r="AU221" s="253" t="s">
        <v>83</v>
      </c>
      <c r="AV221" s="14" t="s">
        <v>83</v>
      </c>
      <c r="AW221" s="14" t="s">
        <v>30</v>
      </c>
      <c r="AX221" s="14" t="s">
        <v>73</v>
      </c>
      <c r="AY221" s="253" t="s">
        <v>155</v>
      </c>
    </row>
    <row r="222" s="15" customFormat="1">
      <c r="A222" s="15"/>
      <c r="B222" s="254"/>
      <c r="C222" s="255"/>
      <c r="D222" s="234" t="s">
        <v>163</v>
      </c>
      <c r="E222" s="256" t="s">
        <v>1</v>
      </c>
      <c r="F222" s="257" t="s">
        <v>166</v>
      </c>
      <c r="G222" s="255"/>
      <c r="H222" s="258">
        <v>364.15499999999997</v>
      </c>
      <c r="I222" s="259"/>
      <c r="J222" s="255"/>
      <c r="K222" s="255"/>
      <c r="L222" s="260"/>
      <c r="M222" s="261"/>
      <c r="N222" s="262"/>
      <c r="O222" s="262"/>
      <c r="P222" s="262"/>
      <c r="Q222" s="262"/>
      <c r="R222" s="262"/>
      <c r="S222" s="262"/>
      <c r="T222" s="263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64" t="s">
        <v>163</v>
      </c>
      <c r="AU222" s="264" t="s">
        <v>83</v>
      </c>
      <c r="AV222" s="15" t="s">
        <v>162</v>
      </c>
      <c r="AW222" s="15" t="s">
        <v>30</v>
      </c>
      <c r="AX222" s="15" t="s">
        <v>81</v>
      </c>
      <c r="AY222" s="264" t="s">
        <v>155</v>
      </c>
    </row>
    <row r="223" s="2" customFormat="1" ht="16.5" customHeight="1">
      <c r="A223" s="39"/>
      <c r="B223" s="40"/>
      <c r="C223" s="265" t="s">
        <v>7</v>
      </c>
      <c r="D223" s="265" t="s">
        <v>234</v>
      </c>
      <c r="E223" s="266" t="s">
        <v>453</v>
      </c>
      <c r="F223" s="267" t="s">
        <v>454</v>
      </c>
      <c r="G223" s="268" t="s">
        <v>354</v>
      </c>
      <c r="H223" s="269">
        <v>348.48000000000002</v>
      </c>
      <c r="I223" s="270"/>
      <c r="J223" s="271">
        <f>ROUND(I223*H223,2)</f>
        <v>0</v>
      </c>
      <c r="K223" s="267" t="s">
        <v>161</v>
      </c>
      <c r="L223" s="272"/>
      <c r="M223" s="273" t="s">
        <v>1</v>
      </c>
      <c r="N223" s="274" t="s">
        <v>38</v>
      </c>
      <c r="O223" s="92"/>
      <c r="P223" s="228">
        <f>O223*H223</f>
        <v>0</v>
      </c>
      <c r="Q223" s="228">
        <v>3.0000000000000001E-05</v>
      </c>
      <c r="R223" s="228">
        <f>Q223*H223</f>
        <v>0.010454400000000001</v>
      </c>
      <c r="S223" s="228">
        <v>0</v>
      </c>
      <c r="T223" s="22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0" t="s">
        <v>175</v>
      </c>
      <c r="AT223" s="230" t="s">
        <v>234</v>
      </c>
      <c r="AU223" s="230" t="s">
        <v>83</v>
      </c>
      <c r="AY223" s="18" t="s">
        <v>155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8" t="s">
        <v>81</v>
      </c>
      <c r="BK223" s="231">
        <f>ROUND(I223*H223,2)</f>
        <v>0</v>
      </c>
      <c r="BL223" s="18" t="s">
        <v>162</v>
      </c>
      <c r="BM223" s="230" t="s">
        <v>271</v>
      </c>
    </row>
    <row r="224" s="13" customFormat="1">
      <c r="A224" s="13"/>
      <c r="B224" s="232"/>
      <c r="C224" s="233"/>
      <c r="D224" s="234" t="s">
        <v>163</v>
      </c>
      <c r="E224" s="235" t="s">
        <v>1</v>
      </c>
      <c r="F224" s="236" t="s">
        <v>357</v>
      </c>
      <c r="G224" s="233"/>
      <c r="H224" s="235" t="s">
        <v>1</v>
      </c>
      <c r="I224" s="237"/>
      <c r="J224" s="233"/>
      <c r="K224" s="233"/>
      <c r="L224" s="238"/>
      <c r="M224" s="239"/>
      <c r="N224" s="240"/>
      <c r="O224" s="240"/>
      <c r="P224" s="240"/>
      <c r="Q224" s="240"/>
      <c r="R224" s="240"/>
      <c r="S224" s="240"/>
      <c r="T224" s="24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2" t="s">
        <v>163</v>
      </c>
      <c r="AU224" s="242" t="s">
        <v>83</v>
      </c>
      <c r="AV224" s="13" t="s">
        <v>81</v>
      </c>
      <c r="AW224" s="13" t="s">
        <v>30</v>
      </c>
      <c r="AX224" s="13" t="s">
        <v>73</v>
      </c>
      <c r="AY224" s="242" t="s">
        <v>155</v>
      </c>
    </row>
    <row r="225" s="13" customFormat="1">
      <c r="A225" s="13"/>
      <c r="B225" s="232"/>
      <c r="C225" s="233"/>
      <c r="D225" s="234" t="s">
        <v>163</v>
      </c>
      <c r="E225" s="235" t="s">
        <v>1</v>
      </c>
      <c r="F225" s="236" t="s">
        <v>378</v>
      </c>
      <c r="G225" s="233"/>
      <c r="H225" s="235" t="s">
        <v>1</v>
      </c>
      <c r="I225" s="237"/>
      <c r="J225" s="233"/>
      <c r="K225" s="233"/>
      <c r="L225" s="238"/>
      <c r="M225" s="239"/>
      <c r="N225" s="240"/>
      <c r="O225" s="240"/>
      <c r="P225" s="240"/>
      <c r="Q225" s="240"/>
      <c r="R225" s="240"/>
      <c r="S225" s="240"/>
      <c r="T225" s="24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2" t="s">
        <v>163</v>
      </c>
      <c r="AU225" s="242" t="s">
        <v>83</v>
      </c>
      <c r="AV225" s="13" t="s">
        <v>81</v>
      </c>
      <c r="AW225" s="13" t="s">
        <v>30</v>
      </c>
      <c r="AX225" s="13" t="s">
        <v>73</v>
      </c>
      <c r="AY225" s="242" t="s">
        <v>155</v>
      </c>
    </row>
    <row r="226" s="14" customFormat="1">
      <c r="A226" s="14"/>
      <c r="B226" s="243"/>
      <c r="C226" s="244"/>
      <c r="D226" s="234" t="s">
        <v>163</v>
      </c>
      <c r="E226" s="245" t="s">
        <v>1</v>
      </c>
      <c r="F226" s="246" t="s">
        <v>927</v>
      </c>
      <c r="G226" s="244"/>
      <c r="H226" s="247">
        <v>247.80000000000001</v>
      </c>
      <c r="I226" s="248"/>
      <c r="J226" s="244"/>
      <c r="K226" s="244"/>
      <c r="L226" s="249"/>
      <c r="M226" s="250"/>
      <c r="N226" s="251"/>
      <c r="O226" s="251"/>
      <c r="P226" s="251"/>
      <c r="Q226" s="251"/>
      <c r="R226" s="251"/>
      <c r="S226" s="251"/>
      <c r="T226" s="25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3" t="s">
        <v>163</v>
      </c>
      <c r="AU226" s="253" t="s">
        <v>83</v>
      </c>
      <c r="AV226" s="14" t="s">
        <v>83</v>
      </c>
      <c r="AW226" s="14" t="s">
        <v>30</v>
      </c>
      <c r="AX226" s="14" t="s">
        <v>73</v>
      </c>
      <c r="AY226" s="253" t="s">
        <v>155</v>
      </c>
    </row>
    <row r="227" s="14" customFormat="1">
      <c r="A227" s="14"/>
      <c r="B227" s="243"/>
      <c r="C227" s="244"/>
      <c r="D227" s="234" t="s">
        <v>163</v>
      </c>
      <c r="E227" s="245" t="s">
        <v>1</v>
      </c>
      <c r="F227" s="246" t="s">
        <v>467</v>
      </c>
      <c r="G227" s="244"/>
      <c r="H227" s="247">
        <v>9</v>
      </c>
      <c r="I227" s="248"/>
      <c r="J227" s="244"/>
      <c r="K227" s="244"/>
      <c r="L227" s="249"/>
      <c r="M227" s="250"/>
      <c r="N227" s="251"/>
      <c r="O227" s="251"/>
      <c r="P227" s="251"/>
      <c r="Q227" s="251"/>
      <c r="R227" s="251"/>
      <c r="S227" s="251"/>
      <c r="T227" s="252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3" t="s">
        <v>163</v>
      </c>
      <c r="AU227" s="253" t="s">
        <v>83</v>
      </c>
      <c r="AV227" s="14" t="s">
        <v>83</v>
      </c>
      <c r="AW227" s="14" t="s">
        <v>30</v>
      </c>
      <c r="AX227" s="14" t="s">
        <v>73</v>
      </c>
      <c r="AY227" s="253" t="s">
        <v>155</v>
      </c>
    </row>
    <row r="228" s="16" customFormat="1">
      <c r="A228" s="16"/>
      <c r="B228" s="279"/>
      <c r="C228" s="280"/>
      <c r="D228" s="234" t="s">
        <v>163</v>
      </c>
      <c r="E228" s="281" t="s">
        <v>1</v>
      </c>
      <c r="F228" s="282" t="s">
        <v>302</v>
      </c>
      <c r="G228" s="280"/>
      <c r="H228" s="283">
        <v>256.80000000000001</v>
      </c>
      <c r="I228" s="284"/>
      <c r="J228" s="280"/>
      <c r="K228" s="280"/>
      <c r="L228" s="285"/>
      <c r="M228" s="286"/>
      <c r="N228" s="287"/>
      <c r="O228" s="287"/>
      <c r="P228" s="287"/>
      <c r="Q228" s="287"/>
      <c r="R228" s="287"/>
      <c r="S228" s="287"/>
      <c r="T228" s="288"/>
      <c r="U228" s="16"/>
      <c r="V228" s="16"/>
      <c r="W228" s="16"/>
      <c r="X228" s="16"/>
      <c r="Y228" s="16"/>
      <c r="Z228" s="16"/>
      <c r="AA228" s="16"/>
      <c r="AB228" s="16"/>
      <c r="AC228" s="16"/>
      <c r="AD228" s="16"/>
      <c r="AE228" s="16"/>
      <c r="AT228" s="289" t="s">
        <v>163</v>
      </c>
      <c r="AU228" s="289" t="s">
        <v>83</v>
      </c>
      <c r="AV228" s="16" t="s">
        <v>169</v>
      </c>
      <c r="AW228" s="16" t="s">
        <v>30</v>
      </c>
      <c r="AX228" s="16" t="s">
        <v>73</v>
      </c>
      <c r="AY228" s="289" t="s">
        <v>155</v>
      </c>
    </row>
    <row r="229" s="14" customFormat="1">
      <c r="A229" s="14"/>
      <c r="B229" s="243"/>
      <c r="C229" s="244"/>
      <c r="D229" s="234" t="s">
        <v>163</v>
      </c>
      <c r="E229" s="245" t="s">
        <v>1</v>
      </c>
      <c r="F229" s="246" t="s">
        <v>473</v>
      </c>
      <c r="G229" s="244"/>
      <c r="H229" s="247">
        <v>60</v>
      </c>
      <c r="I229" s="248"/>
      <c r="J229" s="244"/>
      <c r="K229" s="244"/>
      <c r="L229" s="249"/>
      <c r="M229" s="250"/>
      <c r="N229" s="251"/>
      <c r="O229" s="251"/>
      <c r="P229" s="251"/>
      <c r="Q229" s="251"/>
      <c r="R229" s="251"/>
      <c r="S229" s="251"/>
      <c r="T229" s="25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3" t="s">
        <v>163</v>
      </c>
      <c r="AU229" s="253" t="s">
        <v>83</v>
      </c>
      <c r="AV229" s="14" t="s">
        <v>83</v>
      </c>
      <c r="AW229" s="14" t="s">
        <v>30</v>
      </c>
      <c r="AX229" s="14" t="s">
        <v>73</v>
      </c>
      <c r="AY229" s="253" t="s">
        <v>155</v>
      </c>
    </row>
    <row r="230" s="16" customFormat="1">
      <c r="A230" s="16"/>
      <c r="B230" s="279"/>
      <c r="C230" s="280"/>
      <c r="D230" s="234" t="s">
        <v>163</v>
      </c>
      <c r="E230" s="281" t="s">
        <v>1</v>
      </c>
      <c r="F230" s="282" t="s">
        <v>302</v>
      </c>
      <c r="G230" s="280"/>
      <c r="H230" s="283">
        <v>60</v>
      </c>
      <c r="I230" s="284"/>
      <c r="J230" s="280"/>
      <c r="K230" s="280"/>
      <c r="L230" s="285"/>
      <c r="M230" s="286"/>
      <c r="N230" s="287"/>
      <c r="O230" s="287"/>
      <c r="P230" s="287"/>
      <c r="Q230" s="287"/>
      <c r="R230" s="287"/>
      <c r="S230" s="287"/>
      <c r="T230" s="288"/>
      <c r="U230" s="16"/>
      <c r="V230" s="16"/>
      <c r="W230" s="16"/>
      <c r="X230" s="16"/>
      <c r="Y230" s="16"/>
      <c r="Z230" s="16"/>
      <c r="AA230" s="16"/>
      <c r="AB230" s="16"/>
      <c r="AC230" s="16"/>
      <c r="AD230" s="16"/>
      <c r="AE230" s="16"/>
      <c r="AT230" s="289" t="s">
        <v>163</v>
      </c>
      <c r="AU230" s="289" t="s">
        <v>83</v>
      </c>
      <c r="AV230" s="16" t="s">
        <v>169</v>
      </c>
      <c r="AW230" s="16" t="s">
        <v>30</v>
      </c>
      <c r="AX230" s="16" t="s">
        <v>73</v>
      </c>
      <c r="AY230" s="289" t="s">
        <v>155</v>
      </c>
    </row>
    <row r="231" s="15" customFormat="1">
      <c r="A231" s="15"/>
      <c r="B231" s="254"/>
      <c r="C231" s="255"/>
      <c r="D231" s="234" t="s">
        <v>163</v>
      </c>
      <c r="E231" s="256" t="s">
        <v>1</v>
      </c>
      <c r="F231" s="257" t="s">
        <v>166</v>
      </c>
      <c r="G231" s="255"/>
      <c r="H231" s="258">
        <v>316.80000000000001</v>
      </c>
      <c r="I231" s="259"/>
      <c r="J231" s="255"/>
      <c r="K231" s="255"/>
      <c r="L231" s="260"/>
      <c r="M231" s="261"/>
      <c r="N231" s="262"/>
      <c r="O231" s="262"/>
      <c r="P231" s="262"/>
      <c r="Q231" s="262"/>
      <c r="R231" s="262"/>
      <c r="S231" s="262"/>
      <c r="T231" s="263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64" t="s">
        <v>163</v>
      </c>
      <c r="AU231" s="264" t="s">
        <v>83</v>
      </c>
      <c r="AV231" s="15" t="s">
        <v>162</v>
      </c>
      <c r="AW231" s="15" t="s">
        <v>30</v>
      </c>
      <c r="AX231" s="15" t="s">
        <v>73</v>
      </c>
      <c r="AY231" s="264" t="s">
        <v>155</v>
      </c>
    </row>
    <row r="232" s="14" customFormat="1">
      <c r="A232" s="14"/>
      <c r="B232" s="243"/>
      <c r="C232" s="244"/>
      <c r="D232" s="234" t="s">
        <v>163</v>
      </c>
      <c r="E232" s="245" t="s">
        <v>1</v>
      </c>
      <c r="F232" s="246" t="s">
        <v>928</v>
      </c>
      <c r="G232" s="244"/>
      <c r="H232" s="247">
        <v>348.48000000000002</v>
      </c>
      <c r="I232" s="248"/>
      <c r="J232" s="244"/>
      <c r="K232" s="244"/>
      <c r="L232" s="249"/>
      <c r="M232" s="250"/>
      <c r="N232" s="251"/>
      <c r="O232" s="251"/>
      <c r="P232" s="251"/>
      <c r="Q232" s="251"/>
      <c r="R232" s="251"/>
      <c r="S232" s="251"/>
      <c r="T232" s="25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3" t="s">
        <v>163</v>
      </c>
      <c r="AU232" s="253" t="s">
        <v>83</v>
      </c>
      <c r="AV232" s="14" t="s">
        <v>83</v>
      </c>
      <c r="AW232" s="14" t="s">
        <v>30</v>
      </c>
      <c r="AX232" s="14" t="s">
        <v>73</v>
      </c>
      <c r="AY232" s="253" t="s">
        <v>155</v>
      </c>
    </row>
    <row r="233" s="15" customFormat="1">
      <c r="A233" s="15"/>
      <c r="B233" s="254"/>
      <c r="C233" s="255"/>
      <c r="D233" s="234" t="s">
        <v>163</v>
      </c>
      <c r="E233" s="256" t="s">
        <v>1</v>
      </c>
      <c r="F233" s="257" t="s">
        <v>166</v>
      </c>
      <c r="G233" s="255"/>
      <c r="H233" s="258">
        <v>348.48000000000002</v>
      </c>
      <c r="I233" s="259"/>
      <c r="J233" s="255"/>
      <c r="K233" s="255"/>
      <c r="L233" s="260"/>
      <c r="M233" s="261"/>
      <c r="N233" s="262"/>
      <c r="O233" s="262"/>
      <c r="P233" s="262"/>
      <c r="Q233" s="262"/>
      <c r="R233" s="262"/>
      <c r="S233" s="262"/>
      <c r="T233" s="263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64" t="s">
        <v>163</v>
      </c>
      <c r="AU233" s="264" t="s">
        <v>83</v>
      </c>
      <c r="AV233" s="15" t="s">
        <v>162</v>
      </c>
      <c r="AW233" s="15" t="s">
        <v>30</v>
      </c>
      <c r="AX233" s="15" t="s">
        <v>81</v>
      </c>
      <c r="AY233" s="264" t="s">
        <v>155</v>
      </c>
    </row>
    <row r="234" s="2" customFormat="1" ht="24.15" customHeight="1">
      <c r="A234" s="39"/>
      <c r="B234" s="40"/>
      <c r="C234" s="265" t="s">
        <v>218</v>
      </c>
      <c r="D234" s="265" t="s">
        <v>234</v>
      </c>
      <c r="E234" s="266" t="s">
        <v>482</v>
      </c>
      <c r="F234" s="267" t="s">
        <v>483</v>
      </c>
      <c r="G234" s="268" t="s">
        <v>354</v>
      </c>
      <c r="H234" s="269">
        <v>138.435</v>
      </c>
      <c r="I234" s="270"/>
      <c r="J234" s="271">
        <f>ROUND(I234*H234,2)</f>
        <v>0</v>
      </c>
      <c r="K234" s="267" t="s">
        <v>161</v>
      </c>
      <c r="L234" s="272"/>
      <c r="M234" s="273" t="s">
        <v>1</v>
      </c>
      <c r="N234" s="274" t="s">
        <v>38</v>
      </c>
      <c r="O234" s="92"/>
      <c r="P234" s="228">
        <f>O234*H234</f>
        <v>0</v>
      </c>
      <c r="Q234" s="228">
        <v>0.00029999999999999997</v>
      </c>
      <c r="R234" s="228">
        <f>Q234*H234</f>
        <v>0.041530499999999998</v>
      </c>
      <c r="S234" s="228">
        <v>0</v>
      </c>
      <c r="T234" s="22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0" t="s">
        <v>175</v>
      </c>
      <c r="AT234" s="230" t="s">
        <v>234</v>
      </c>
      <c r="AU234" s="230" t="s">
        <v>83</v>
      </c>
      <c r="AY234" s="18" t="s">
        <v>155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8" t="s">
        <v>81</v>
      </c>
      <c r="BK234" s="231">
        <f>ROUND(I234*H234,2)</f>
        <v>0</v>
      </c>
      <c r="BL234" s="18" t="s">
        <v>162</v>
      </c>
      <c r="BM234" s="230" t="s">
        <v>279</v>
      </c>
    </row>
    <row r="235" s="13" customFormat="1">
      <c r="A235" s="13"/>
      <c r="B235" s="232"/>
      <c r="C235" s="233"/>
      <c r="D235" s="234" t="s">
        <v>163</v>
      </c>
      <c r="E235" s="235" t="s">
        <v>1</v>
      </c>
      <c r="F235" s="236" t="s">
        <v>929</v>
      </c>
      <c r="G235" s="233"/>
      <c r="H235" s="235" t="s">
        <v>1</v>
      </c>
      <c r="I235" s="237"/>
      <c r="J235" s="233"/>
      <c r="K235" s="233"/>
      <c r="L235" s="238"/>
      <c r="M235" s="239"/>
      <c r="N235" s="240"/>
      <c r="O235" s="240"/>
      <c r="P235" s="240"/>
      <c r="Q235" s="240"/>
      <c r="R235" s="240"/>
      <c r="S235" s="240"/>
      <c r="T235" s="24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2" t="s">
        <v>163</v>
      </c>
      <c r="AU235" s="242" t="s">
        <v>83</v>
      </c>
      <c r="AV235" s="13" t="s">
        <v>81</v>
      </c>
      <c r="AW235" s="13" t="s">
        <v>30</v>
      </c>
      <c r="AX235" s="13" t="s">
        <v>73</v>
      </c>
      <c r="AY235" s="242" t="s">
        <v>155</v>
      </c>
    </row>
    <row r="236" s="14" customFormat="1">
      <c r="A236" s="14"/>
      <c r="B236" s="243"/>
      <c r="C236" s="244"/>
      <c r="D236" s="234" t="s">
        <v>163</v>
      </c>
      <c r="E236" s="245" t="s">
        <v>1</v>
      </c>
      <c r="F236" s="246" t="s">
        <v>906</v>
      </c>
      <c r="G236" s="244"/>
      <c r="H236" s="247">
        <v>123.90000000000001</v>
      </c>
      <c r="I236" s="248"/>
      <c r="J236" s="244"/>
      <c r="K236" s="244"/>
      <c r="L236" s="249"/>
      <c r="M236" s="250"/>
      <c r="N236" s="251"/>
      <c r="O236" s="251"/>
      <c r="P236" s="251"/>
      <c r="Q236" s="251"/>
      <c r="R236" s="251"/>
      <c r="S236" s="251"/>
      <c r="T236" s="25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3" t="s">
        <v>163</v>
      </c>
      <c r="AU236" s="253" t="s">
        <v>83</v>
      </c>
      <c r="AV236" s="14" t="s">
        <v>83</v>
      </c>
      <c r="AW236" s="14" t="s">
        <v>30</v>
      </c>
      <c r="AX236" s="14" t="s">
        <v>73</v>
      </c>
      <c r="AY236" s="253" t="s">
        <v>155</v>
      </c>
    </row>
    <row r="237" s="14" customFormat="1">
      <c r="A237" s="14"/>
      <c r="B237" s="243"/>
      <c r="C237" s="244"/>
      <c r="D237" s="234" t="s">
        <v>163</v>
      </c>
      <c r="E237" s="245" t="s">
        <v>1</v>
      </c>
      <c r="F237" s="246" t="s">
        <v>487</v>
      </c>
      <c r="G237" s="244"/>
      <c r="H237" s="247">
        <v>1.95</v>
      </c>
      <c r="I237" s="248"/>
      <c r="J237" s="244"/>
      <c r="K237" s="244"/>
      <c r="L237" s="249"/>
      <c r="M237" s="250"/>
      <c r="N237" s="251"/>
      <c r="O237" s="251"/>
      <c r="P237" s="251"/>
      <c r="Q237" s="251"/>
      <c r="R237" s="251"/>
      <c r="S237" s="251"/>
      <c r="T237" s="25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3" t="s">
        <v>163</v>
      </c>
      <c r="AU237" s="253" t="s">
        <v>83</v>
      </c>
      <c r="AV237" s="14" t="s">
        <v>83</v>
      </c>
      <c r="AW237" s="14" t="s">
        <v>30</v>
      </c>
      <c r="AX237" s="14" t="s">
        <v>73</v>
      </c>
      <c r="AY237" s="253" t="s">
        <v>155</v>
      </c>
    </row>
    <row r="238" s="15" customFormat="1">
      <c r="A238" s="15"/>
      <c r="B238" s="254"/>
      <c r="C238" s="255"/>
      <c r="D238" s="234" t="s">
        <v>163</v>
      </c>
      <c r="E238" s="256" t="s">
        <v>1</v>
      </c>
      <c r="F238" s="257" t="s">
        <v>166</v>
      </c>
      <c r="G238" s="255"/>
      <c r="H238" s="258">
        <v>125.85000000000001</v>
      </c>
      <c r="I238" s="259"/>
      <c r="J238" s="255"/>
      <c r="K238" s="255"/>
      <c r="L238" s="260"/>
      <c r="M238" s="261"/>
      <c r="N238" s="262"/>
      <c r="O238" s="262"/>
      <c r="P238" s="262"/>
      <c r="Q238" s="262"/>
      <c r="R238" s="262"/>
      <c r="S238" s="262"/>
      <c r="T238" s="263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64" t="s">
        <v>163</v>
      </c>
      <c r="AU238" s="264" t="s">
        <v>83</v>
      </c>
      <c r="AV238" s="15" t="s">
        <v>162</v>
      </c>
      <c r="AW238" s="15" t="s">
        <v>30</v>
      </c>
      <c r="AX238" s="15" t="s">
        <v>73</v>
      </c>
      <c r="AY238" s="264" t="s">
        <v>155</v>
      </c>
    </row>
    <row r="239" s="14" customFormat="1">
      <c r="A239" s="14"/>
      <c r="B239" s="243"/>
      <c r="C239" s="244"/>
      <c r="D239" s="234" t="s">
        <v>163</v>
      </c>
      <c r="E239" s="245" t="s">
        <v>1</v>
      </c>
      <c r="F239" s="246" t="s">
        <v>930</v>
      </c>
      <c r="G239" s="244"/>
      <c r="H239" s="247">
        <v>138.435</v>
      </c>
      <c r="I239" s="248"/>
      <c r="J239" s="244"/>
      <c r="K239" s="244"/>
      <c r="L239" s="249"/>
      <c r="M239" s="250"/>
      <c r="N239" s="251"/>
      <c r="O239" s="251"/>
      <c r="P239" s="251"/>
      <c r="Q239" s="251"/>
      <c r="R239" s="251"/>
      <c r="S239" s="251"/>
      <c r="T239" s="252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3" t="s">
        <v>163</v>
      </c>
      <c r="AU239" s="253" t="s">
        <v>83</v>
      </c>
      <c r="AV239" s="14" t="s">
        <v>83</v>
      </c>
      <c r="AW239" s="14" t="s">
        <v>30</v>
      </c>
      <c r="AX239" s="14" t="s">
        <v>73</v>
      </c>
      <c r="AY239" s="253" t="s">
        <v>155</v>
      </c>
    </row>
    <row r="240" s="15" customFormat="1">
      <c r="A240" s="15"/>
      <c r="B240" s="254"/>
      <c r="C240" s="255"/>
      <c r="D240" s="234" t="s">
        <v>163</v>
      </c>
      <c r="E240" s="256" t="s">
        <v>1</v>
      </c>
      <c r="F240" s="257" t="s">
        <v>166</v>
      </c>
      <c r="G240" s="255"/>
      <c r="H240" s="258">
        <v>138.435</v>
      </c>
      <c r="I240" s="259"/>
      <c r="J240" s="255"/>
      <c r="K240" s="255"/>
      <c r="L240" s="260"/>
      <c r="M240" s="261"/>
      <c r="N240" s="262"/>
      <c r="O240" s="262"/>
      <c r="P240" s="262"/>
      <c r="Q240" s="262"/>
      <c r="R240" s="262"/>
      <c r="S240" s="262"/>
      <c r="T240" s="263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4" t="s">
        <v>163</v>
      </c>
      <c r="AU240" s="264" t="s">
        <v>83</v>
      </c>
      <c r="AV240" s="15" t="s">
        <v>162</v>
      </c>
      <c r="AW240" s="15" t="s">
        <v>30</v>
      </c>
      <c r="AX240" s="15" t="s">
        <v>81</v>
      </c>
      <c r="AY240" s="264" t="s">
        <v>155</v>
      </c>
    </row>
    <row r="241" s="2" customFormat="1" ht="24.15" customHeight="1">
      <c r="A241" s="39"/>
      <c r="B241" s="40"/>
      <c r="C241" s="265" t="s">
        <v>276</v>
      </c>
      <c r="D241" s="265" t="s">
        <v>234</v>
      </c>
      <c r="E241" s="266" t="s">
        <v>496</v>
      </c>
      <c r="F241" s="267" t="s">
        <v>497</v>
      </c>
      <c r="G241" s="268" t="s">
        <v>354</v>
      </c>
      <c r="H241" s="269">
        <v>136.28999999999999</v>
      </c>
      <c r="I241" s="270"/>
      <c r="J241" s="271">
        <f>ROUND(I241*H241,2)</f>
        <v>0</v>
      </c>
      <c r="K241" s="267" t="s">
        <v>161</v>
      </c>
      <c r="L241" s="272"/>
      <c r="M241" s="273" t="s">
        <v>1</v>
      </c>
      <c r="N241" s="274" t="s">
        <v>38</v>
      </c>
      <c r="O241" s="92"/>
      <c r="P241" s="228">
        <f>O241*H241</f>
        <v>0</v>
      </c>
      <c r="Q241" s="228">
        <v>0.00020000000000000001</v>
      </c>
      <c r="R241" s="228">
        <f>Q241*H241</f>
        <v>0.027258000000000001</v>
      </c>
      <c r="S241" s="228">
        <v>0</v>
      </c>
      <c r="T241" s="229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0" t="s">
        <v>175</v>
      </c>
      <c r="AT241" s="230" t="s">
        <v>234</v>
      </c>
      <c r="AU241" s="230" t="s">
        <v>83</v>
      </c>
      <c r="AY241" s="18" t="s">
        <v>155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8" t="s">
        <v>81</v>
      </c>
      <c r="BK241" s="231">
        <f>ROUND(I241*H241,2)</f>
        <v>0</v>
      </c>
      <c r="BL241" s="18" t="s">
        <v>162</v>
      </c>
      <c r="BM241" s="230" t="s">
        <v>282</v>
      </c>
    </row>
    <row r="242" s="13" customFormat="1">
      <c r="A242" s="13"/>
      <c r="B242" s="232"/>
      <c r="C242" s="233"/>
      <c r="D242" s="234" t="s">
        <v>163</v>
      </c>
      <c r="E242" s="235" t="s">
        <v>1</v>
      </c>
      <c r="F242" s="236" t="s">
        <v>358</v>
      </c>
      <c r="G242" s="233"/>
      <c r="H242" s="235" t="s">
        <v>1</v>
      </c>
      <c r="I242" s="237"/>
      <c r="J242" s="233"/>
      <c r="K242" s="233"/>
      <c r="L242" s="238"/>
      <c r="M242" s="239"/>
      <c r="N242" s="240"/>
      <c r="O242" s="240"/>
      <c r="P242" s="240"/>
      <c r="Q242" s="240"/>
      <c r="R242" s="240"/>
      <c r="S242" s="240"/>
      <c r="T242" s="24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2" t="s">
        <v>163</v>
      </c>
      <c r="AU242" s="242" t="s">
        <v>83</v>
      </c>
      <c r="AV242" s="13" t="s">
        <v>81</v>
      </c>
      <c r="AW242" s="13" t="s">
        <v>30</v>
      </c>
      <c r="AX242" s="13" t="s">
        <v>73</v>
      </c>
      <c r="AY242" s="242" t="s">
        <v>155</v>
      </c>
    </row>
    <row r="243" s="14" customFormat="1">
      <c r="A243" s="14"/>
      <c r="B243" s="243"/>
      <c r="C243" s="244"/>
      <c r="D243" s="234" t="s">
        <v>163</v>
      </c>
      <c r="E243" s="245" t="s">
        <v>1</v>
      </c>
      <c r="F243" s="246" t="s">
        <v>906</v>
      </c>
      <c r="G243" s="244"/>
      <c r="H243" s="247">
        <v>123.90000000000001</v>
      </c>
      <c r="I243" s="248"/>
      <c r="J243" s="244"/>
      <c r="K243" s="244"/>
      <c r="L243" s="249"/>
      <c r="M243" s="250"/>
      <c r="N243" s="251"/>
      <c r="O243" s="251"/>
      <c r="P243" s="251"/>
      <c r="Q243" s="251"/>
      <c r="R243" s="251"/>
      <c r="S243" s="251"/>
      <c r="T243" s="252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3" t="s">
        <v>163</v>
      </c>
      <c r="AU243" s="253" t="s">
        <v>83</v>
      </c>
      <c r="AV243" s="14" t="s">
        <v>83</v>
      </c>
      <c r="AW243" s="14" t="s">
        <v>30</v>
      </c>
      <c r="AX243" s="14" t="s">
        <v>73</v>
      </c>
      <c r="AY243" s="253" t="s">
        <v>155</v>
      </c>
    </row>
    <row r="244" s="15" customFormat="1">
      <c r="A244" s="15"/>
      <c r="B244" s="254"/>
      <c r="C244" s="255"/>
      <c r="D244" s="234" t="s">
        <v>163</v>
      </c>
      <c r="E244" s="256" t="s">
        <v>1</v>
      </c>
      <c r="F244" s="257" t="s">
        <v>166</v>
      </c>
      <c r="G244" s="255"/>
      <c r="H244" s="258">
        <v>123.90000000000001</v>
      </c>
      <c r="I244" s="259"/>
      <c r="J244" s="255"/>
      <c r="K244" s="255"/>
      <c r="L244" s="260"/>
      <c r="M244" s="261"/>
      <c r="N244" s="262"/>
      <c r="O244" s="262"/>
      <c r="P244" s="262"/>
      <c r="Q244" s="262"/>
      <c r="R244" s="262"/>
      <c r="S244" s="262"/>
      <c r="T244" s="263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64" t="s">
        <v>163</v>
      </c>
      <c r="AU244" s="264" t="s">
        <v>83</v>
      </c>
      <c r="AV244" s="15" t="s">
        <v>162</v>
      </c>
      <c r="AW244" s="15" t="s">
        <v>30</v>
      </c>
      <c r="AX244" s="15" t="s">
        <v>73</v>
      </c>
      <c r="AY244" s="264" t="s">
        <v>155</v>
      </c>
    </row>
    <row r="245" s="14" customFormat="1">
      <c r="A245" s="14"/>
      <c r="B245" s="243"/>
      <c r="C245" s="244"/>
      <c r="D245" s="234" t="s">
        <v>163</v>
      </c>
      <c r="E245" s="245" t="s">
        <v>1</v>
      </c>
      <c r="F245" s="246" t="s">
        <v>931</v>
      </c>
      <c r="G245" s="244"/>
      <c r="H245" s="247">
        <v>136.28999999999999</v>
      </c>
      <c r="I245" s="248"/>
      <c r="J245" s="244"/>
      <c r="K245" s="244"/>
      <c r="L245" s="249"/>
      <c r="M245" s="250"/>
      <c r="N245" s="251"/>
      <c r="O245" s="251"/>
      <c r="P245" s="251"/>
      <c r="Q245" s="251"/>
      <c r="R245" s="251"/>
      <c r="S245" s="251"/>
      <c r="T245" s="252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3" t="s">
        <v>163</v>
      </c>
      <c r="AU245" s="253" t="s">
        <v>83</v>
      </c>
      <c r="AV245" s="14" t="s">
        <v>83</v>
      </c>
      <c r="AW245" s="14" t="s">
        <v>30</v>
      </c>
      <c r="AX245" s="14" t="s">
        <v>73</v>
      </c>
      <c r="AY245" s="253" t="s">
        <v>155</v>
      </c>
    </row>
    <row r="246" s="15" customFormat="1">
      <c r="A246" s="15"/>
      <c r="B246" s="254"/>
      <c r="C246" s="255"/>
      <c r="D246" s="234" t="s">
        <v>163</v>
      </c>
      <c r="E246" s="256" t="s">
        <v>1</v>
      </c>
      <c r="F246" s="257" t="s">
        <v>166</v>
      </c>
      <c r="G246" s="255"/>
      <c r="H246" s="258">
        <v>136.28999999999999</v>
      </c>
      <c r="I246" s="259"/>
      <c r="J246" s="255"/>
      <c r="K246" s="255"/>
      <c r="L246" s="260"/>
      <c r="M246" s="261"/>
      <c r="N246" s="262"/>
      <c r="O246" s="262"/>
      <c r="P246" s="262"/>
      <c r="Q246" s="262"/>
      <c r="R246" s="262"/>
      <c r="S246" s="262"/>
      <c r="T246" s="263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64" t="s">
        <v>163</v>
      </c>
      <c r="AU246" s="264" t="s">
        <v>83</v>
      </c>
      <c r="AV246" s="15" t="s">
        <v>162</v>
      </c>
      <c r="AW246" s="15" t="s">
        <v>30</v>
      </c>
      <c r="AX246" s="15" t="s">
        <v>81</v>
      </c>
      <c r="AY246" s="264" t="s">
        <v>155</v>
      </c>
    </row>
    <row r="247" s="2" customFormat="1" ht="16.5" customHeight="1">
      <c r="A247" s="39"/>
      <c r="B247" s="40"/>
      <c r="C247" s="265" t="s">
        <v>222</v>
      </c>
      <c r="D247" s="265" t="s">
        <v>234</v>
      </c>
      <c r="E247" s="266" t="s">
        <v>502</v>
      </c>
      <c r="F247" s="267" t="s">
        <v>503</v>
      </c>
      <c r="G247" s="268" t="s">
        <v>354</v>
      </c>
      <c r="H247" s="269">
        <v>51.920000000000002</v>
      </c>
      <c r="I247" s="270"/>
      <c r="J247" s="271">
        <f>ROUND(I247*H247,2)</f>
        <v>0</v>
      </c>
      <c r="K247" s="267" t="s">
        <v>161</v>
      </c>
      <c r="L247" s="272"/>
      <c r="M247" s="273" t="s">
        <v>1</v>
      </c>
      <c r="N247" s="274" t="s">
        <v>38</v>
      </c>
      <c r="O247" s="92"/>
      <c r="P247" s="228">
        <f>O247*H247</f>
        <v>0</v>
      </c>
      <c r="Q247" s="228">
        <v>0.00029999999999999997</v>
      </c>
      <c r="R247" s="228">
        <f>Q247*H247</f>
        <v>0.015576</v>
      </c>
      <c r="S247" s="228">
        <v>0</v>
      </c>
      <c r="T247" s="22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0" t="s">
        <v>175</v>
      </c>
      <c r="AT247" s="230" t="s">
        <v>234</v>
      </c>
      <c r="AU247" s="230" t="s">
        <v>83</v>
      </c>
      <c r="AY247" s="18" t="s">
        <v>155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8" t="s">
        <v>81</v>
      </c>
      <c r="BK247" s="231">
        <f>ROUND(I247*H247,2)</f>
        <v>0</v>
      </c>
      <c r="BL247" s="18" t="s">
        <v>162</v>
      </c>
      <c r="BM247" s="230" t="s">
        <v>340</v>
      </c>
    </row>
    <row r="248" s="2" customFormat="1" ht="24.15" customHeight="1">
      <c r="A248" s="39"/>
      <c r="B248" s="40"/>
      <c r="C248" s="219" t="s">
        <v>337</v>
      </c>
      <c r="D248" s="219" t="s">
        <v>157</v>
      </c>
      <c r="E248" s="220" t="s">
        <v>505</v>
      </c>
      <c r="F248" s="221" t="s">
        <v>506</v>
      </c>
      <c r="G248" s="222" t="s">
        <v>160</v>
      </c>
      <c r="H248" s="223">
        <v>839.98000000000002</v>
      </c>
      <c r="I248" s="224"/>
      <c r="J248" s="225">
        <f>ROUND(I248*H248,2)</f>
        <v>0</v>
      </c>
      <c r="K248" s="221" t="s">
        <v>161</v>
      </c>
      <c r="L248" s="45"/>
      <c r="M248" s="226" t="s">
        <v>1</v>
      </c>
      <c r="N248" s="227" t="s">
        <v>38</v>
      </c>
      <c r="O248" s="92"/>
      <c r="P248" s="228">
        <f>O248*H248</f>
        <v>0</v>
      </c>
      <c r="Q248" s="228">
        <v>0.01146</v>
      </c>
      <c r="R248" s="228">
        <f>Q248*H248</f>
        <v>9.6261708000000006</v>
      </c>
      <c r="S248" s="228">
        <v>0</v>
      </c>
      <c r="T248" s="22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0" t="s">
        <v>162</v>
      </c>
      <c r="AT248" s="230" t="s">
        <v>157</v>
      </c>
      <c r="AU248" s="230" t="s">
        <v>83</v>
      </c>
      <c r="AY248" s="18" t="s">
        <v>155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8" t="s">
        <v>81</v>
      </c>
      <c r="BK248" s="231">
        <f>ROUND(I248*H248,2)</f>
        <v>0</v>
      </c>
      <c r="BL248" s="18" t="s">
        <v>162</v>
      </c>
      <c r="BM248" s="230" t="s">
        <v>346</v>
      </c>
    </row>
    <row r="249" s="13" customFormat="1">
      <c r="A249" s="13"/>
      <c r="B249" s="232"/>
      <c r="C249" s="233"/>
      <c r="D249" s="234" t="s">
        <v>163</v>
      </c>
      <c r="E249" s="235" t="s">
        <v>1</v>
      </c>
      <c r="F249" s="236" t="s">
        <v>508</v>
      </c>
      <c r="G249" s="233"/>
      <c r="H249" s="235" t="s">
        <v>1</v>
      </c>
      <c r="I249" s="237"/>
      <c r="J249" s="233"/>
      <c r="K249" s="233"/>
      <c r="L249" s="238"/>
      <c r="M249" s="239"/>
      <c r="N249" s="240"/>
      <c r="O249" s="240"/>
      <c r="P249" s="240"/>
      <c r="Q249" s="240"/>
      <c r="R249" s="240"/>
      <c r="S249" s="240"/>
      <c r="T249" s="24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2" t="s">
        <v>163</v>
      </c>
      <c r="AU249" s="242" t="s">
        <v>83</v>
      </c>
      <c r="AV249" s="13" t="s">
        <v>81</v>
      </c>
      <c r="AW249" s="13" t="s">
        <v>30</v>
      </c>
      <c r="AX249" s="13" t="s">
        <v>73</v>
      </c>
      <c r="AY249" s="242" t="s">
        <v>155</v>
      </c>
    </row>
    <row r="250" s="13" customFormat="1">
      <c r="A250" s="13"/>
      <c r="B250" s="232"/>
      <c r="C250" s="233"/>
      <c r="D250" s="234" t="s">
        <v>163</v>
      </c>
      <c r="E250" s="235" t="s">
        <v>1</v>
      </c>
      <c r="F250" s="236" t="s">
        <v>260</v>
      </c>
      <c r="G250" s="233"/>
      <c r="H250" s="235" t="s">
        <v>1</v>
      </c>
      <c r="I250" s="237"/>
      <c r="J250" s="233"/>
      <c r="K250" s="233"/>
      <c r="L250" s="238"/>
      <c r="M250" s="239"/>
      <c r="N250" s="240"/>
      <c r="O250" s="240"/>
      <c r="P250" s="240"/>
      <c r="Q250" s="240"/>
      <c r="R250" s="240"/>
      <c r="S250" s="240"/>
      <c r="T250" s="24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2" t="s">
        <v>163</v>
      </c>
      <c r="AU250" s="242" t="s">
        <v>83</v>
      </c>
      <c r="AV250" s="13" t="s">
        <v>81</v>
      </c>
      <c r="AW250" s="13" t="s">
        <v>30</v>
      </c>
      <c r="AX250" s="13" t="s">
        <v>73</v>
      </c>
      <c r="AY250" s="242" t="s">
        <v>155</v>
      </c>
    </row>
    <row r="251" s="14" customFormat="1">
      <c r="A251" s="14"/>
      <c r="B251" s="243"/>
      <c r="C251" s="244"/>
      <c r="D251" s="234" t="s">
        <v>163</v>
      </c>
      <c r="E251" s="245" t="s">
        <v>1</v>
      </c>
      <c r="F251" s="246" t="s">
        <v>892</v>
      </c>
      <c r="G251" s="244"/>
      <c r="H251" s="247">
        <v>839.98000000000002</v>
      </c>
      <c r="I251" s="248"/>
      <c r="J251" s="244"/>
      <c r="K251" s="244"/>
      <c r="L251" s="249"/>
      <c r="M251" s="250"/>
      <c r="N251" s="251"/>
      <c r="O251" s="251"/>
      <c r="P251" s="251"/>
      <c r="Q251" s="251"/>
      <c r="R251" s="251"/>
      <c r="S251" s="251"/>
      <c r="T251" s="25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3" t="s">
        <v>163</v>
      </c>
      <c r="AU251" s="253" t="s">
        <v>83</v>
      </c>
      <c r="AV251" s="14" t="s">
        <v>83</v>
      </c>
      <c r="AW251" s="14" t="s">
        <v>30</v>
      </c>
      <c r="AX251" s="14" t="s">
        <v>73</v>
      </c>
      <c r="AY251" s="253" t="s">
        <v>155</v>
      </c>
    </row>
    <row r="252" s="15" customFormat="1">
      <c r="A252" s="15"/>
      <c r="B252" s="254"/>
      <c r="C252" s="255"/>
      <c r="D252" s="234" t="s">
        <v>163</v>
      </c>
      <c r="E252" s="256" t="s">
        <v>1</v>
      </c>
      <c r="F252" s="257" t="s">
        <v>166</v>
      </c>
      <c r="G252" s="255"/>
      <c r="H252" s="258">
        <v>839.98000000000002</v>
      </c>
      <c r="I252" s="259"/>
      <c r="J252" s="255"/>
      <c r="K252" s="255"/>
      <c r="L252" s="260"/>
      <c r="M252" s="261"/>
      <c r="N252" s="262"/>
      <c r="O252" s="262"/>
      <c r="P252" s="262"/>
      <c r="Q252" s="262"/>
      <c r="R252" s="262"/>
      <c r="S252" s="262"/>
      <c r="T252" s="263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64" t="s">
        <v>163</v>
      </c>
      <c r="AU252" s="264" t="s">
        <v>83</v>
      </c>
      <c r="AV252" s="15" t="s">
        <v>162</v>
      </c>
      <c r="AW252" s="15" t="s">
        <v>30</v>
      </c>
      <c r="AX252" s="15" t="s">
        <v>73</v>
      </c>
      <c r="AY252" s="264" t="s">
        <v>155</v>
      </c>
    </row>
    <row r="253" s="14" customFormat="1">
      <c r="A253" s="14"/>
      <c r="B253" s="243"/>
      <c r="C253" s="244"/>
      <c r="D253" s="234" t="s">
        <v>163</v>
      </c>
      <c r="E253" s="245" t="s">
        <v>1</v>
      </c>
      <c r="F253" s="246" t="s">
        <v>894</v>
      </c>
      <c r="G253" s="244"/>
      <c r="H253" s="247">
        <v>839.98000000000002</v>
      </c>
      <c r="I253" s="248"/>
      <c r="J253" s="244"/>
      <c r="K253" s="244"/>
      <c r="L253" s="249"/>
      <c r="M253" s="250"/>
      <c r="N253" s="251"/>
      <c r="O253" s="251"/>
      <c r="P253" s="251"/>
      <c r="Q253" s="251"/>
      <c r="R253" s="251"/>
      <c r="S253" s="251"/>
      <c r="T253" s="252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3" t="s">
        <v>163</v>
      </c>
      <c r="AU253" s="253" t="s">
        <v>83</v>
      </c>
      <c r="AV253" s="14" t="s">
        <v>83</v>
      </c>
      <c r="AW253" s="14" t="s">
        <v>30</v>
      </c>
      <c r="AX253" s="14" t="s">
        <v>73</v>
      </c>
      <c r="AY253" s="253" t="s">
        <v>155</v>
      </c>
    </row>
    <row r="254" s="15" customFormat="1">
      <c r="A254" s="15"/>
      <c r="B254" s="254"/>
      <c r="C254" s="255"/>
      <c r="D254" s="234" t="s">
        <v>163</v>
      </c>
      <c r="E254" s="256" t="s">
        <v>1</v>
      </c>
      <c r="F254" s="257" t="s">
        <v>166</v>
      </c>
      <c r="G254" s="255"/>
      <c r="H254" s="258">
        <v>839.98000000000002</v>
      </c>
      <c r="I254" s="259"/>
      <c r="J254" s="255"/>
      <c r="K254" s="255"/>
      <c r="L254" s="260"/>
      <c r="M254" s="261"/>
      <c r="N254" s="262"/>
      <c r="O254" s="262"/>
      <c r="P254" s="262"/>
      <c r="Q254" s="262"/>
      <c r="R254" s="262"/>
      <c r="S254" s="262"/>
      <c r="T254" s="263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64" t="s">
        <v>163</v>
      </c>
      <c r="AU254" s="264" t="s">
        <v>83</v>
      </c>
      <c r="AV254" s="15" t="s">
        <v>162</v>
      </c>
      <c r="AW254" s="15" t="s">
        <v>30</v>
      </c>
      <c r="AX254" s="15" t="s">
        <v>81</v>
      </c>
      <c r="AY254" s="264" t="s">
        <v>155</v>
      </c>
    </row>
    <row r="255" s="2" customFormat="1" ht="24.15" customHeight="1">
      <c r="A255" s="39"/>
      <c r="B255" s="40"/>
      <c r="C255" s="219" t="s">
        <v>230</v>
      </c>
      <c r="D255" s="219" t="s">
        <v>157</v>
      </c>
      <c r="E255" s="220" t="s">
        <v>511</v>
      </c>
      <c r="F255" s="221" t="s">
        <v>512</v>
      </c>
      <c r="G255" s="222" t="s">
        <v>160</v>
      </c>
      <c r="H255" s="223">
        <v>839.98000000000002</v>
      </c>
      <c r="I255" s="224"/>
      <c r="J255" s="225">
        <f>ROUND(I255*H255,2)</f>
        <v>0</v>
      </c>
      <c r="K255" s="221" t="s">
        <v>161</v>
      </c>
      <c r="L255" s="45"/>
      <c r="M255" s="226" t="s">
        <v>1</v>
      </c>
      <c r="N255" s="227" t="s">
        <v>38</v>
      </c>
      <c r="O255" s="92"/>
      <c r="P255" s="228">
        <f>O255*H255</f>
        <v>0</v>
      </c>
      <c r="Q255" s="228">
        <v>0.0028500000000000001</v>
      </c>
      <c r="R255" s="228">
        <f>Q255*H255</f>
        <v>2.3939430000000002</v>
      </c>
      <c r="S255" s="228">
        <v>0</v>
      </c>
      <c r="T255" s="229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0" t="s">
        <v>162</v>
      </c>
      <c r="AT255" s="230" t="s">
        <v>157</v>
      </c>
      <c r="AU255" s="230" t="s">
        <v>83</v>
      </c>
      <c r="AY255" s="18" t="s">
        <v>155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8" t="s">
        <v>81</v>
      </c>
      <c r="BK255" s="231">
        <f>ROUND(I255*H255,2)</f>
        <v>0</v>
      </c>
      <c r="BL255" s="18" t="s">
        <v>162</v>
      </c>
      <c r="BM255" s="230" t="s">
        <v>932</v>
      </c>
    </row>
    <row r="256" s="13" customFormat="1">
      <c r="A256" s="13"/>
      <c r="B256" s="232"/>
      <c r="C256" s="233"/>
      <c r="D256" s="234" t="s">
        <v>163</v>
      </c>
      <c r="E256" s="235" t="s">
        <v>1</v>
      </c>
      <c r="F256" s="236" t="s">
        <v>933</v>
      </c>
      <c r="G256" s="233"/>
      <c r="H256" s="235" t="s">
        <v>1</v>
      </c>
      <c r="I256" s="237"/>
      <c r="J256" s="233"/>
      <c r="K256" s="233"/>
      <c r="L256" s="238"/>
      <c r="M256" s="239"/>
      <c r="N256" s="240"/>
      <c r="O256" s="240"/>
      <c r="P256" s="240"/>
      <c r="Q256" s="240"/>
      <c r="R256" s="240"/>
      <c r="S256" s="240"/>
      <c r="T256" s="24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2" t="s">
        <v>163</v>
      </c>
      <c r="AU256" s="242" t="s">
        <v>83</v>
      </c>
      <c r="AV256" s="13" t="s">
        <v>81</v>
      </c>
      <c r="AW256" s="13" t="s">
        <v>30</v>
      </c>
      <c r="AX256" s="13" t="s">
        <v>73</v>
      </c>
      <c r="AY256" s="242" t="s">
        <v>155</v>
      </c>
    </row>
    <row r="257" s="14" customFormat="1">
      <c r="A257" s="14"/>
      <c r="B257" s="243"/>
      <c r="C257" s="244"/>
      <c r="D257" s="234" t="s">
        <v>163</v>
      </c>
      <c r="E257" s="245" t="s">
        <v>1</v>
      </c>
      <c r="F257" s="246" t="s">
        <v>892</v>
      </c>
      <c r="G257" s="244"/>
      <c r="H257" s="247">
        <v>839.98000000000002</v>
      </c>
      <c r="I257" s="248"/>
      <c r="J257" s="244"/>
      <c r="K257" s="244"/>
      <c r="L257" s="249"/>
      <c r="M257" s="250"/>
      <c r="N257" s="251"/>
      <c r="O257" s="251"/>
      <c r="P257" s="251"/>
      <c r="Q257" s="251"/>
      <c r="R257" s="251"/>
      <c r="S257" s="251"/>
      <c r="T257" s="252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3" t="s">
        <v>163</v>
      </c>
      <c r="AU257" s="253" t="s">
        <v>83</v>
      </c>
      <c r="AV257" s="14" t="s">
        <v>83</v>
      </c>
      <c r="AW257" s="14" t="s">
        <v>30</v>
      </c>
      <c r="AX257" s="14" t="s">
        <v>73</v>
      </c>
      <c r="AY257" s="253" t="s">
        <v>155</v>
      </c>
    </row>
    <row r="258" s="15" customFormat="1">
      <c r="A258" s="15"/>
      <c r="B258" s="254"/>
      <c r="C258" s="255"/>
      <c r="D258" s="234" t="s">
        <v>163</v>
      </c>
      <c r="E258" s="256" t="s">
        <v>1</v>
      </c>
      <c r="F258" s="257" t="s">
        <v>166</v>
      </c>
      <c r="G258" s="255"/>
      <c r="H258" s="258">
        <v>839.98000000000002</v>
      </c>
      <c r="I258" s="259"/>
      <c r="J258" s="255"/>
      <c r="K258" s="255"/>
      <c r="L258" s="260"/>
      <c r="M258" s="261"/>
      <c r="N258" s="262"/>
      <c r="O258" s="262"/>
      <c r="P258" s="262"/>
      <c r="Q258" s="262"/>
      <c r="R258" s="262"/>
      <c r="S258" s="262"/>
      <c r="T258" s="263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64" t="s">
        <v>163</v>
      </c>
      <c r="AU258" s="264" t="s">
        <v>83</v>
      </c>
      <c r="AV258" s="15" t="s">
        <v>162</v>
      </c>
      <c r="AW258" s="15" t="s">
        <v>30</v>
      </c>
      <c r="AX258" s="15" t="s">
        <v>81</v>
      </c>
      <c r="AY258" s="264" t="s">
        <v>155</v>
      </c>
    </row>
    <row r="259" s="2" customFormat="1" ht="16.5" customHeight="1">
      <c r="A259" s="39"/>
      <c r="B259" s="40"/>
      <c r="C259" s="219" t="s">
        <v>351</v>
      </c>
      <c r="D259" s="219" t="s">
        <v>157</v>
      </c>
      <c r="E259" s="220" t="s">
        <v>514</v>
      </c>
      <c r="F259" s="221" t="s">
        <v>515</v>
      </c>
      <c r="G259" s="222" t="s">
        <v>160</v>
      </c>
      <c r="H259" s="223">
        <v>84</v>
      </c>
      <c r="I259" s="224"/>
      <c r="J259" s="225">
        <f>ROUND(I259*H259,2)</f>
        <v>0</v>
      </c>
      <c r="K259" s="221" t="s">
        <v>161</v>
      </c>
      <c r="L259" s="45"/>
      <c r="M259" s="226" t="s">
        <v>1</v>
      </c>
      <c r="N259" s="227" t="s">
        <v>38</v>
      </c>
      <c r="O259" s="92"/>
      <c r="P259" s="228">
        <f>O259*H259</f>
        <v>0</v>
      </c>
      <c r="Q259" s="228">
        <v>0</v>
      </c>
      <c r="R259" s="228">
        <f>Q259*H259</f>
        <v>0</v>
      </c>
      <c r="S259" s="228">
        <v>0</v>
      </c>
      <c r="T259" s="229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0" t="s">
        <v>162</v>
      </c>
      <c r="AT259" s="230" t="s">
        <v>157</v>
      </c>
      <c r="AU259" s="230" t="s">
        <v>83</v>
      </c>
      <c r="AY259" s="18" t="s">
        <v>155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8" t="s">
        <v>81</v>
      </c>
      <c r="BK259" s="231">
        <f>ROUND(I259*H259,2)</f>
        <v>0</v>
      </c>
      <c r="BL259" s="18" t="s">
        <v>162</v>
      </c>
      <c r="BM259" s="230" t="s">
        <v>375</v>
      </c>
    </row>
    <row r="260" s="13" customFormat="1">
      <c r="A260" s="13"/>
      <c r="B260" s="232"/>
      <c r="C260" s="233"/>
      <c r="D260" s="234" t="s">
        <v>163</v>
      </c>
      <c r="E260" s="235" t="s">
        <v>1</v>
      </c>
      <c r="F260" s="236" t="s">
        <v>207</v>
      </c>
      <c r="G260" s="233"/>
      <c r="H260" s="235" t="s">
        <v>1</v>
      </c>
      <c r="I260" s="237"/>
      <c r="J260" s="233"/>
      <c r="K260" s="233"/>
      <c r="L260" s="238"/>
      <c r="M260" s="239"/>
      <c r="N260" s="240"/>
      <c r="O260" s="240"/>
      <c r="P260" s="240"/>
      <c r="Q260" s="240"/>
      <c r="R260" s="240"/>
      <c r="S260" s="240"/>
      <c r="T260" s="24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2" t="s">
        <v>163</v>
      </c>
      <c r="AU260" s="242" t="s">
        <v>83</v>
      </c>
      <c r="AV260" s="13" t="s">
        <v>81</v>
      </c>
      <c r="AW260" s="13" t="s">
        <v>30</v>
      </c>
      <c r="AX260" s="13" t="s">
        <v>73</v>
      </c>
      <c r="AY260" s="242" t="s">
        <v>155</v>
      </c>
    </row>
    <row r="261" s="14" customFormat="1">
      <c r="A261" s="14"/>
      <c r="B261" s="243"/>
      <c r="C261" s="244"/>
      <c r="D261" s="234" t="s">
        <v>163</v>
      </c>
      <c r="E261" s="245" t="s">
        <v>1</v>
      </c>
      <c r="F261" s="246" t="s">
        <v>891</v>
      </c>
      <c r="G261" s="244"/>
      <c r="H261" s="247">
        <v>84</v>
      </c>
      <c r="I261" s="248"/>
      <c r="J261" s="244"/>
      <c r="K261" s="244"/>
      <c r="L261" s="249"/>
      <c r="M261" s="250"/>
      <c r="N261" s="251"/>
      <c r="O261" s="251"/>
      <c r="P261" s="251"/>
      <c r="Q261" s="251"/>
      <c r="R261" s="251"/>
      <c r="S261" s="251"/>
      <c r="T261" s="252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3" t="s">
        <v>163</v>
      </c>
      <c r="AU261" s="253" t="s">
        <v>83</v>
      </c>
      <c r="AV261" s="14" t="s">
        <v>83</v>
      </c>
      <c r="AW261" s="14" t="s">
        <v>30</v>
      </c>
      <c r="AX261" s="14" t="s">
        <v>73</v>
      </c>
      <c r="AY261" s="253" t="s">
        <v>155</v>
      </c>
    </row>
    <row r="262" s="15" customFormat="1">
      <c r="A262" s="15"/>
      <c r="B262" s="254"/>
      <c r="C262" s="255"/>
      <c r="D262" s="234" t="s">
        <v>163</v>
      </c>
      <c r="E262" s="256" t="s">
        <v>1</v>
      </c>
      <c r="F262" s="257" t="s">
        <v>166</v>
      </c>
      <c r="G262" s="255"/>
      <c r="H262" s="258">
        <v>84</v>
      </c>
      <c r="I262" s="259"/>
      <c r="J262" s="255"/>
      <c r="K262" s="255"/>
      <c r="L262" s="260"/>
      <c r="M262" s="261"/>
      <c r="N262" s="262"/>
      <c r="O262" s="262"/>
      <c r="P262" s="262"/>
      <c r="Q262" s="262"/>
      <c r="R262" s="262"/>
      <c r="S262" s="262"/>
      <c r="T262" s="263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64" t="s">
        <v>163</v>
      </c>
      <c r="AU262" s="264" t="s">
        <v>83</v>
      </c>
      <c r="AV262" s="15" t="s">
        <v>162</v>
      </c>
      <c r="AW262" s="15" t="s">
        <v>30</v>
      </c>
      <c r="AX262" s="15" t="s">
        <v>81</v>
      </c>
      <c r="AY262" s="264" t="s">
        <v>155</v>
      </c>
    </row>
    <row r="263" s="2" customFormat="1" ht="24.15" customHeight="1">
      <c r="A263" s="39"/>
      <c r="B263" s="40"/>
      <c r="C263" s="219" t="s">
        <v>237</v>
      </c>
      <c r="D263" s="219" t="s">
        <v>157</v>
      </c>
      <c r="E263" s="220" t="s">
        <v>519</v>
      </c>
      <c r="F263" s="221" t="s">
        <v>520</v>
      </c>
      <c r="G263" s="222" t="s">
        <v>160</v>
      </c>
      <c r="H263" s="223">
        <v>180.83799999999999</v>
      </c>
      <c r="I263" s="224"/>
      <c r="J263" s="225">
        <f>ROUND(I263*H263,2)</f>
        <v>0</v>
      </c>
      <c r="K263" s="221" t="s">
        <v>161</v>
      </c>
      <c r="L263" s="45"/>
      <c r="M263" s="226" t="s">
        <v>1</v>
      </c>
      <c r="N263" s="227" t="s">
        <v>38</v>
      </c>
      <c r="O263" s="92"/>
      <c r="P263" s="228">
        <f>O263*H263</f>
        <v>0</v>
      </c>
      <c r="Q263" s="228">
        <v>0</v>
      </c>
      <c r="R263" s="228">
        <f>Q263*H263</f>
        <v>0</v>
      </c>
      <c r="S263" s="228">
        <v>0</v>
      </c>
      <c r="T263" s="229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0" t="s">
        <v>162</v>
      </c>
      <c r="AT263" s="230" t="s">
        <v>157</v>
      </c>
      <c r="AU263" s="230" t="s">
        <v>83</v>
      </c>
      <c r="AY263" s="18" t="s">
        <v>155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8" t="s">
        <v>81</v>
      </c>
      <c r="BK263" s="231">
        <f>ROUND(I263*H263,2)</f>
        <v>0</v>
      </c>
      <c r="BL263" s="18" t="s">
        <v>162</v>
      </c>
      <c r="BM263" s="230" t="s">
        <v>377</v>
      </c>
    </row>
    <row r="264" s="13" customFormat="1">
      <c r="A264" s="13"/>
      <c r="B264" s="232"/>
      <c r="C264" s="233"/>
      <c r="D264" s="234" t="s">
        <v>163</v>
      </c>
      <c r="E264" s="235" t="s">
        <v>1</v>
      </c>
      <c r="F264" s="236" t="s">
        <v>522</v>
      </c>
      <c r="G264" s="233"/>
      <c r="H264" s="235" t="s">
        <v>1</v>
      </c>
      <c r="I264" s="237"/>
      <c r="J264" s="233"/>
      <c r="K264" s="233"/>
      <c r="L264" s="238"/>
      <c r="M264" s="239"/>
      <c r="N264" s="240"/>
      <c r="O264" s="240"/>
      <c r="P264" s="240"/>
      <c r="Q264" s="240"/>
      <c r="R264" s="240"/>
      <c r="S264" s="240"/>
      <c r="T264" s="24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2" t="s">
        <v>163</v>
      </c>
      <c r="AU264" s="242" t="s">
        <v>83</v>
      </c>
      <c r="AV264" s="13" t="s">
        <v>81</v>
      </c>
      <c r="AW264" s="13" t="s">
        <v>30</v>
      </c>
      <c r="AX264" s="13" t="s">
        <v>73</v>
      </c>
      <c r="AY264" s="242" t="s">
        <v>155</v>
      </c>
    </row>
    <row r="265" s="13" customFormat="1">
      <c r="A265" s="13"/>
      <c r="B265" s="232"/>
      <c r="C265" s="233"/>
      <c r="D265" s="234" t="s">
        <v>163</v>
      </c>
      <c r="E265" s="235" t="s">
        <v>1</v>
      </c>
      <c r="F265" s="236" t="s">
        <v>523</v>
      </c>
      <c r="G265" s="233"/>
      <c r="H265" s="235" t="s">
        <v>1</v>
      </c>
      <c r="I265" s="237"/>
      <c r="J265" s="233"/>
      <c r="K265" s="233"/>
      <c r="L265" s="238"/>
      <c r="M265" s="239"/>
      <c r="N265" s="240"/>
      <c r="O265" s="240"/>
      <c r="P265" s="240"/>
      <c r="Q265" s="240"/>
      <c r="R265" s="240"/>
      <c r="S265" s="240"/>
      <c r="T265" s="24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2" t="s">
        <v>163</v>
      </c>
      <c r="AU265" s="242" t="s">
        <v>83</v>
      </c>
      <c r="AV265" s="13" t="s">
        <v>81</v>
      </c>
      <c r="AW265" s="13" t="s">
        <v>30</v>
      </c>
      <c r="AX265" s="13" t="s">
        <v>73</v>
      </c>
      <c r="AY265" s="242" t="s">
        <v>155</v>
      </c>
    </row>
    <row r="266" s="14" customFormat="1">
      <c r="A266" s="14"/>
      <c r="B266" s="243"/>
      <c r="C266" s="244"/>
      <c r="D266" s="234" t="s">
        <v>163</v>
      </c>
      <c r="E266" s="245" t="s">
        <v>1</v>
      </c>
      <c r="F266" s="246" t="s">
        <v>934</v>
      </c>
      <c r="G266" s="244"/>
      <c r="H266" s="247">
        <v>148.68000000000001</v>
      </c>
      <c r="I266" s="248"/>
      <c r="J266" s="244"/>
      <c r="K266" s="244"/>
      <c r="L266" s="249"/>
      <c r="M266" s="250"/>
      <c r="N266" s="251"/>
      <c r="O266" s="251"/>
      <c r="P266" s="251"/>
      <c r="Q266" s="251"/>
      <c r="R266" s="251"/>
      <c r="S266" s="251"/>
      <c r="T266" s="252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3" t="s">
        <v>163</v>
      </c>
      <c r="AU266" s="253" t="s">
        <v>83</v>
      </c>
      <c r="AV266" s="14" t="s">
        <v>83</v>
      </c>
      <c r="AW266" s="14" t="s">
        <v>30</v>
      </c>
      <c r="AX266" s="14" t="s">
        <v>73</v>
      </c>
      <c r="AY266" s="253" t="s">
        <v>155</v>
      </c>
    </row>
    <row r="267" s="14" customFormat="1">
      <c r="A267" s="14"/>
      <c r="B267" s="243"/>
      <c r="C267" s="244"/>
      <c r="D267" s="234" t="s">
        <v>163</v>
      </c>
      <c r="E267" s="245" t="s">
        <v>1</v>
      </c>
      <c r="F267" s="246" t="s">
        <v>935</v>
      </c>
      <c r="G267" s="244"/>
      <c r="H267" s="247">
        <v>8.5700000000000003</v>
      </c>
      <c r="I267" s="248"/>
      <c r="J267" s="244"/>
      <c r="K267" s="244"/>
      <c r="L267" s="249"/>
      <c r="M267" s="250"/>
      <c r="N267" s="251"/>
      <c r="O267" s="251"/>
      <c r="P267" s="251"/>
      <c r="Q267" s="251"/>
      <c r="R267" s="251"/>
      <c r="S267" s="251"/>
      <c r="T267" s="252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3" t="s">
        <v>163</v>
      </c>
      <c r="AU267" s="253" t="s">
        <v>83</v>
      </c>
      <c r="AV267" s="14" t="s">
        <v>83</v>
      </c>
      <c r="AW267" s="14" t="s">
        <v>30</v>
      </c>
      <c r="AX267" s="14" t="s">
        <v>73</v>
      </c>
      <c r="AY267" s="253" t="s">
        <v>155</v>
      </c>
    </row>
    <row r="268" s="15" customFormat="1">
      <c r="A268" s="15"/>
      <c r="B268" s="254"/>
      <c r="C268" s="255"/>
      <c r="D268" s="234" t="s">
        <v>163</v>
      </c>
      <c r="E268" s="256" t="s">
        <v>1</v>
      </c>
      <c r="F268" s="257" t="s">
        <v>166</v>
      </c>
      <c r="G268" s="255"/>
      <c r="H268" s="258">
        <v>157.25</v>
      </c>
      <c r="I268" s="259"/>
      <c r="J268" s="255"/>
      <c r="K268" s="255"/>
      <c r="L268" s="260"/>
      <c r="M268" s="261"/>
      <c r="N268" s="262"/>
      <c r="O268" s="262"/>
      <c r="P268" s="262"/>
      <c r="Q268" s="262"/>
      <c r="R268" s="262"/>
      <c r="S268" s="262"/>
      <c r="T268" s="263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64" t="s">
        <v>163</v>
      </c>
      <c r="AU268" s="264" t="s">
        <v>83</v>
      </c>
      <c r="AV268" s="15" t="s">
        <v>162</v>
      </c>
      <c r="AW268" s="15" t="s">
        <v>30</v>
      </c>
      <c r="AX268" s="15" t="s">
        <v>73</v>
      </c>
      <c r="AY268" s="264" t="s">
        <v>155</v>
      </c>
    </row>
    <row r="269" s="14" customFormat="1">
      <c r="A269" s="14"/>
      <c r="B269" s="243"/>
      <c r="C269" s="244"/>
      <c r="D269" s="234" t="s">
        <v>163</v>
      </c>
      <c r="E269" s="245" t="s">
        <v>1</v>
      </c>
      <c r="F269" s="246" t="s">
        <v>936</v>
      </c>
      <c r="G269" s="244"/>
      <c r="H269" s="247">
        <v>180.83799999999999</v>
      </c>
      <c r="I269" s="248"/>
      <c r="J269" s="244"/>
      <c r="K269" s="244"/>
      <c r="L269" s="249"/>
      <c r="M269" s="250"/>
      <c r="N269" s="251"/>
      <c r="O269" s="251"/>
      <c r="P269" s="251"/>
      <c r="Q269" s="251"/>
      <c r="R269" s="251"/>
      <c r="S269" s="251"/>
      <c r="T269" s="252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3" t="s">
        <v>163</v>
      </c>
      <c r="AU269" s="253" t="s">
        <v>83</v>
      </c>
      <c r="AV269" s="14" t="s">
        <v>83</v>
      </c>
      <c r="AW269" s="14" t="s">
        <v>30</v>
      </c>
      <c r="AX269" s="14" t="s">
        <v>73</v>
      </c>
      <c r="AY269" s="253" t="s">
        <v>155</v>
      </c>
    </row>
    <row r="270" s="15" customFormat="1">
      <c r="A270" s="15"/>
      <c r="B270" s="254"/>
      <c r="C270" s="255"/>
      <c r="D270" s="234" t="s">
        <v>163</v>
      </c>
      <c r="E270" s="256" t="s">
        <v>1</v>
      </c>
      <c r="F270" s="257" t="s">
        <v>166</v>
      </c>
      <c r="G270" s="255"/>
      <c r="H270" s="258">
        <v>180.83799999999999</v>
      </c>
      <c r="I270" s="259"/>
      <c r="J270" s="255"/>
      <c r="K270" s="255"/>
      <c r="L270" s="260"/>
      <c r="M270" s="261"/>
      <c r="N270" s="262"/>
      <c r="O270" s="262"/>
      <c r="P270" s="262"/>
      <c r="Q270" s="262"/>
      <c r="R270" s="262"/>
      <c r="S270" s="262"/>
      <c r="T270" s="263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64" t="s">
        <v>163</v>
      </c>
      <c r="AU270" s="264" t="s">
        <v>83</v>
      </c>
      <c r="AV270" s="15" t="s">
        <v>162</v>
      </c>
      <c r="AW270" s="15" t="s">
        <v>30</v>
      </c>
      <c r="AX270" s="15" t="s">
        <v>81</v>
      </c>
      <c r="AY270" s="264" t="s">
        <v>155</v>
      </c>
    </row>
    <row r="271" s="2" customFormat="1" ht="16.5" customHeight="1">
      <c r="A271" s="39"/>
      <c r="B271" s="40"/>
      <c r="C271" s="219" t="s">
        <v>376</v>
      </c>
      <c r="D271" s="219" t="s">
        <v>157</v>
      </c>
      <c r="E271" s="220" t="s">
        <v>543</v>
      </c>
      <c r="F271" s="221" t="s">
        <v>544</v>
      </c>
      <c r="G271" s="222" t="s">
        <v>160</v>
      </c>
      <c r="H271" s="223">
        <v>839.98000000000002</v>
      </c>
      <c r="I271" s="224"/>
      <c r="J271" s="225">
        <f>ROUND(I271*H271,2)</f>
        <v>0</v>
      </c>
      <c r="K271" s="221" t="s">
        <v>161</v>
      </c>
      <c r="L271" s="45"/>
      <c r="M271" s="226" t="s">
        <v>1</v>
      </c>
      <c r="N271" s="227" t="s">
        <v>38</v>
      </c>
      <c r="O271" s="92"/>
      <c r="P271" s="228">
        <f>O271*H271</f>
        <v>0</v>
      </c>
      <c r="Q271" s="228">
        <v>0</v>
      </c>
      <c r="R271" s="228">
        <f>Q271*H271</f>
        <v>0</v>
      </c>
      <c r="S271" s="228">
        <v>0</v>
      </c>
      <c r="T271" s="22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0" t="s">
        <v>162</v>
      </c>
      <c r="AT271" s="230" t="s">
        <v>157</v>
      </c>
      <c r="AU271" s="230" t="s">
        <v>83</v>
      </c>
      <c r="AY271" s="18" t="s">
        <v>155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8" t="s">
        <v>81</v>
      </c>
      <c r="BK271" s="231">
        <f>ROUND(I271*H271,2)</f>
        <v>0</v>
      </c>
      <c r="BL271" s="18" t="s">
        <v>162</v>
      </c>
      <c r="BM271" s="230" t="s">
        <v>399</v>
      </c>
    </row>
    <row r="272" s="13" customFormat="1">
      <c r="A272" s="13"/>
      <c r="B272" s="232"/>
      <c r="C272" s="233"/>
      <c r="D272" s="234" t="s">
        <v>163</v>
      </c>
      <c r="E272" s="235" t="s">
        <v>1</v>
      </c>
      <c r="F272" s="236" t="s">
        <v>546</v>
      </c>
      <c r="G272" s="233"/>
      <c r="H272" s="235" t="s">
        <v>1</v>
      </c>
      <c r="I272" s="237"/>
      <c r="J272" s="233"/>
      <c r="K272" s="233"/>
      <c r="L272" s="238"/>
      <c r="M272" s="239"/>
      <c r="N272" s="240"/>
      <c r="O272" s="240"/>
      <c r="P272" s="240"/>
      <c r="Q272" s="240"/>
      <c r="R272" s="240"/>
      <c r="S272" s="240"/>
      <c r="T272" s="24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2" t="s">
        <v>163</v>
      </c>
      <c r="AU272" s="242" t="s">
        <v>83</v>
      </c>
      <c r="AV272" s="13" t="s">
        <v>81</v>
      </c>
      <c r="AW272" s="13" t="s">
        <v>30</v>
      </c>
      <c r="AX272" s="13" t="s">
        <v>73</v>
      </c>
      <c r="AY272" s="242" t="s">
        <v>155</v>
      </c>
    </row>
    <row r="273" s="14" customFormat="1">
      <c r="A273" s="14"/>
      <c r="B273" s="243"/>
      <c r="C273" s="244"/>
      <c r="D273" s="234" t="s">
        <v>163</v>
      </c>
      <c r="E273" s="245" t="s">
        <v>1</v>
      </c>
      <c r="F273" s="246" t="s">
        <v>894</v>
      </c>
      <c r="G273" s="244"/>
      <c r="H273" s="247">
        <v>839.98000000000002</v>
      </c>
      <c r="I273" s="248"/>
      <c r="J273" s="244"/>
      <c r="K273" s="244"/>
      <c r="L273" s="249"/>
      <c r="M273" s="250"/>
      <c r="N273" s="251"/>
      <c r="O273" s="251"/>
      <c r="P273" s="251"/>
      <c r="Q273" s="251"/>
      <c r="R273" s="251"/>
      <c r="S273" s="251"/>
      <c r="T273" s="25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3" t="s">
        <v>163</v>
      </c>
      <c r="AU273" s="253" t="s">
        <v>83</v>
      </c>
      <c r="AV273" s="14" t="s">
        <v>83</v>
      </c>
      <c r="AW273" s="14" t="s">
        <v>30</v>
      </c>
      <c r="AX273" s="14" t="s">
        <v>73</v>
      </c>
      <c r="AY273" s="253" t="s">
        <v>155</v>
      </c>
    </row>
    <row r="274" s="15" customFormat="1">
      <c r="A274" s="15"/>
      <c r="B274" s="254"/>
      <c r="C274" s="255"/>
      <c r="D274" s="234" t="s">
        <v>163</v>
      </c>
      <c r="E274" s="256" t="s">
        <v>1</v>
      </c>
      <c r="F274" s="257" t="s">
        <v>166</v>
      </c>
      <c r="G274" s="255"/>
      <c r="H274" s="258">
        <v>839.98000000000002</v>
      </c>
      <c r="I274" s="259"/>
      <c r="J274" s="255"/>
      <c r="K274" s="255"/>
      <c r="L274" s="260"/>
      <c r="M274" s="261"/>
      <c r="N274" s="262"/>
      <c r="O274" s="262"/>
      <c r="P274" s="262"/>
      <c r="Q274" s="262"/>
      <c r="R274" s="262"/>
      <c r="S274" s="262"/>
      <c r="T274" s="263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64" t="s">
        <v>163</v>
      </c>
      <c r="AU274" s="264" t="s">
        <v>83</v>
      </c>
      <c r="AV274" s="15" t="s">
        <v>162</v>
      </c>
      <c r="AW274" s="15" t="s">
        <v>30</v>
      </c>
      <c r="AX274" s="15" t="s">
        <v>81</v>
      </c>
      <c r="AY274" s="264" t="s">
        <v>155</v>
      </c>
    </row>
    <row r="275" s="2" customFormat="1" ht="24.15" customHeight="1">
      <c r="A275" s="39"/>
      <c r="B275" s="40"/>
      <c r="C275" s="219" t="s">
        <v>396</v>
      </c>
      <c r="D275" s="219" t="s">
        <v>157</v>
      </c>
      <c r="E275" s="220" t="s">
        <v>937</v>
      </c>
      <c r="F275" s="221" t="s">
        <v>938</v>
      </c>
      <c r="G275" s="222" t="s">
        <v>160</v>
      </c>
      <c r="H275" s="223">
        <v>28</v>
      </c>
      <c r="I275" s="224"/>
      <c r="J275" s="225">
        <f>ROUND(I275*H275,2)</f>
        <v>0</v>
      </c>
      <c r="K275" s="221" t="s">
        <v>161</v>
      </c>
      <c r="L275" s="45"/>
      <c r="M275" s="226" t="s">
        <v>1</v>
      </c>
      <c r="N275" s="227" t="s">
        <v>38</v>
      </c>
      <c r="O275" s="92"/>
      <c r="P275" s="228">
        <f>O275*H275</f>
        <v>0</v>
      </c>
      <c r="Q275" s="228">
        <v>0.00577</v>
      </c>
      <c r="R275" s="228">
        <f>Q275*H275</f>
        <v>0.16156000000000001</v>
      </c>
      <c r="S275" s="228">
        <v>0.0060000000000000001</v>
      </c>
      <c r="T275" s="229">
        <f>S275*H275</f>
        <v>0.16800000000000001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0" t="s">
        <v>162</v>
      </c>
      <c r="AT275" s="230" t="s">
        <v>157</v>
      </c>
      <c r="AU275" s="230" t="s">
        <v>83</v>
      </c>
      <c r="AY275" s="18" t="s">
        <v>155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8" t="s">
        <v>81</v>
      </c>
      <c r="BK275" s="231">
        <f>ROUND(I275*H275,2)</f>
        <v>0</v>
      </c>
      <c r="BL275" s="18" t="s">
        <v>162</v>
      </c>
      <c r="BM275" s="230" t="s">
        <v>403</v>
      </c>
    </row>
    <row r="276" s="13" customFormat="1">
      <c r="A276" s="13"/>
      <c r="B276" s="232"/>
      <c r="C276" s="233"/>
      <c r="D276" s="234" t="s">
        <v>163</v>
      </c>
      <c r="E276" s="235" t="s">
        <v>1</v>
      </c>
      <c r="F276" s="236" t="s">
        <v>939</v>
      </c>
      <c r="G276" s="233"/>
      <c r="H276" s="235" t="s">
        <v>1</v>
      </c>
      <c r="I276" s="237"/>
      <c r="J276" s="233"/>
      <c r="K276" s="233"/>
      <c r="L276" s="238"/>
      <c r="M276" s="239"/>
      <c r="N276" s="240"/>
      <c r="O276" s="240"/>
      <c r="P276" s="240"/>
      <c r="Q276" s="240"/>
      <c r="R276" s="240"/>
      <c r="S276" s="240"/>
      <c r="T276" s="24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2" t="s">
        <v>163</v>
      </c>
      <c r="AU276" s="242" t="s">
        <v>83</v>
      </c>
      <c r="AV276" s="13" t="s">
        <v>81</v>
      </c>
      <c r="AW276" s="13" t="s">
        <v>30</v>
      </c>
      <c r="AX276" s="13" t="s">
        <v>73</v>
      </c>
      <c r="AY276" s="242" t="s">
        <v>155</v>
      </c>
    </row>
    <row r="277" s="14" customFormat="1">
      <c r="A277" s="14"/>
      <c r="B277" s="243"/>
      <c r="C277" s="244"/>
      <c r="D277" s="234" t="s">
        <v>163</v>
      </c>
      <c r="E277" s="245" t="s">
        <v>1</v>
      </c>
      <c r="F277" s="246" t="s">
        <v>940</v>
      </c>
      <c r="G277" s="244"/>
      <c r="H277" s="247">
        <v>28</v>
      </c>
      <c r="I277" s="248"/>
      <c r="J277" s="244"/>
      <c r="K277" s="244"/>
      <c r="L277" s="249"/>
      <c r="M277" s="250"/>
      <c r="N277" s="251"/>
      <c r="O277" s="251"/>
      <c r="P277" s="251"/>
      <c r="Q277" s="251"/>
      <c r="R277" s="251"/>
      <c r="S277" s="251"/>
      <c r="T277" s="252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3" t="s">
        <v>163</v>
      </c>
      <c r="AU277" s="253" t="s">
        <v>83</v>
      </c>
      <c r="AV277" s="14" t="s">
        <v>83</v>
      </c>
      <c r="AW277" s="14" t="s">
        <v>30</v>
      </c>
      <c r="AX277" s="14" t="s">
        <v>73</v>
      </c>
      <c r="AY277" s="253" t="s">
        <v>155</v>
      </c>
    </row>
    <row r="278" s="15" customFormat="1">
      <c r="A278" s="15"/>
      <c r="B278" s="254"/>
      <c r="C278" s="255"/>
      <c r="D278" s="234" t="s">
        <v>163</v>
      </c>
      <c r="E278" s="256" t="s">
        <v>1</v>
      </c>
      <c r="F278" s="257" t="s">
        <v>166</v>
      </c>
      <c r="G278" s="255"/>
      <c r="H278" s="258">
        <v>28</v>
      </c>
      <c r="I278" s="259"/>
      <c r="J278" s="255"/>
      <c r="K278" s="255"/>
      <c r="L278" s="260"/>
      <c r="M278" s="261"/>
      <c r="N278" s="262"/>
      <c r="O278" s="262"/>
      <c r="P278" s="262"/>
      <c r="Q278" s="262"/>
      <c r="R278" s="262"/>
      <c r="S278" s="262"/>
      <c r="T278" s="263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64" t="s">
        <v>163</v>
      </c>
      <c r="AU278" s="264" t="s">
        <v>83</v>
      </c>
      <c r="AV278" s="15" t="s">
        <v>162</v>
      </c>
      <c r="AW278" s="15" t="s">
        <v>30</v>
      </c>
      <c r="AX278" s="15" t="s">
        <v>81</v>
      </c>
      <c r="AY278" s="264" t="s">
        <v>155</v>
      </c>
    </row>
    <row r="279" s="2" customFormat="1" ht="24.15" customHeight="1">
      <c r="A279" s="39"/>
      <c r="B279" s="40"/>
      <c r="C279" s="219" t="s">
        <v>400</v>
      </c>
      <c r="D279" s="219" t="s">
        <v>157</v>
      </c>
      <c r="E279" s="220" t="s">
        <v>548</v>
      </c>
      <c r="F279" s="221" t="s">
        <v>549</v>
      </c>
      <c r="G279" s="222" t="s">
        <v>160</v>
      </c>
      <c r="H279" s="223">
        <v>839.98000000000002</v>
      </c>
      <c r="I279" s="224"/>
      <c r="J279" s="225">
        <f>ROUND(I279*H279,2)</f>
        <v>0</v>
      </c>
      <c r="K279" s="221" t="s">
        <v>161</v>
      </c>
      <c r="L279" s="45"/>
      <c r="M279" s="226" t="s">
        <v>1</v>
      </c>
      <c r="N279" s="227" t="s">
        <v>38</v>
      </c>
      <c r="O279" s="92"/>
      <c r="P279" s="228">
        <f>O279*H279</f>
        <v>0</v>
      </c>
      <c r="Q279" s="228">
        <v>0</v>
      </c>
      <c r="R279" s="228">
        <f>Q279*H279</f>
        <v>0</v>
      </c>
      <c r="S279" s="228">
        <v>0</v>
      </c>
      <c r="T279" s="229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0" t="s">
        <v>162</v>
      </c>
      <c r="AT279" s="230" t="s">
        <v>157</v>
      </c>
      <c r="AU279" s="230" t="s">
        <v>83</v>
      </c>
      <c r="AY279" s="18" t="s">
        <v>155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8" t="s">
        <v>81</v>
      </c>
      <c r="BK279" s="231">
        <f>ROUND(I279*H279,2)</f>
        <v>0</v>
      </c>
      <c r="BL279" s="18" t="s">
        <v>162</v>
      </c>
      <c r="BM279" s="230" t="s">
        <v>413</v>
      </c>
    </row>
    <row r="280" s="13" customFormat="1">
      <c r="A280" s="13"/>
      <c r="B280" s="232"/>
      <c r="C280" s="233"/>
      <c r="D280" s="234" t="s">
        <v>163</v>
      </c>
      <c r="E280" s="235" t="s">
        <v>1</v>
      </c>
      <c r="F280" s="236" t="s">
        <v>551</v>
      </c>
      <c r="G280" s="233"/>
      <c r="H280" s="235" t="s">
        <v>1</v>
      </c>
      <c r="I280" s="237"/>
      <c r="J280" s="233"/>
      <c r="K280" s="233"/>
      <c r="L280" s="238"/>
      <c r="M280" s="239"/>
      <c r="N280" s="240"/>
      <c r="O280" s="240"/>
      <c r="P280" s="240"/>
      <c r="Q280" s="240"/>
      <c r="R280" s="240"/>
      <c r="S280" s="240"/>
      <c r="T280" s="241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2" t="s">
        <v>163</v>
      </c>
      <c r="AU280" s="242" t="s">
        <v>83</v>
      </c>
      <c r="AV280" s="13" t="s">
        <v>81</v>
      </c>
      <c r="AW280" s="13" t="s">
        <v>30</v>
      </c>
      <c r="AX280" s="13" t="s">
        <v>73</v>
      </c>
      <c r="AY280" s="242" t="s">
        <v>155</v>
      </c>
    </row>
    <row r="281" s="14" customFormat="1">
      <c r="A281" s="14"/>
      <c r="B281" s="243"/>
      <c r="C281" s="244"/>
      <c r="D281" s="234" t="s">
        <v>163</v>
      </c>
      <c r="E281" s="245" t="s">
        <v>1</v>
      </c>
      <c r="F281" s="246" t="s">
        <v>894</v>
      </c>
      <c r="G281" s="244"/>
      <c r="H281" s="247">
        <v>839.98000000000002</v>
      </c>
      <c r="I281" s="248"/>
      <c r="J281" s="244"/>
      <c r="K281" s="244"/>
      <c r="L281" s="249"/>
      <c r="M281" s="250"/>
      <c r="N281" s="251"/>
      <c r="O281" s="251"/>
      <c r="P281" s="251"/>
      <c r="Q281" s="251"/>
      <c r="R281" s="251"/>
      <c r="S281" s="251"/>
      <c r="T281" s="252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3" t="s">
        <v>163</v>
      </c>
      <c r="AU281" s="253" t="s">
        <v>83</v>
      </c>
      <c r="AV281" s="14" t="s">
        <v>83</v>
      </c>
      <c r="AW281" s="14" t="s">
        <v>30</v>
      </c>
      <c r="AX281" s="14" t="s">
        <v>73</v>
      </c>
      <c r="AY281" s="253" t="s">
        <v>155</v>
      </c>
    </row>
    <row r="282" s="15" customFormat="1">
      <c r="A282" s="15"/>
      <c r="B282" s="254"/>
      <c r="C282" s="255"/>
      <c r="D282" s="234" t="s">
        <v>163</v>
      </c>
      <c r="E282" s="256" t="s">
        <v>1</v>
      </c>
      <c r="F282" s="257" t="s">
        <v>166</v>
      </c>
      <c r="G282" s="255"/>
      <c r="H282" s="258">
        <v>839.98000000000002</v>
      </c>
      <c r="I282" s="259"/>
      <c r="J282" s="255"/>
      <c r="K282" s="255"/>
      <c r="L282" s="260"/>
      <c r="M282" s="261"/>
      <c r="N282" s="262"/>
      <c r="O282" s="262"/>
      <c r="P282" s="262"/>
      <c r="Q282" s="262"/>
      <c r="R282" s="262"/>
      <c r="S282" s="262"/>
      <c r="T282" s="263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64" t="s">
        <v>163</v>
      </c>
      <c r="AU282" s="264" t="s">
        <v>83</v>
      </c>
      <c r="AV282" s="15" t="s">
        <v>162</v>
      </c>
      <c r="AW282" s="15" t="s">
        <v>30</v>
      </c>
      <c r="AX282" s="15" t="s">
        <v>81</v>
      </c>
      <c r="AY282" s="264" t="s">
        <v>155</v>
      </c>
    </row>
    <row r="283" s="12" customFormat="1" ht="22.8" customHeight="1">
      <c r="A283" s="12"/>
      <c r="B283" s="203"/>
      <c r="C283" s="204"/>
      <c r="D283" s="205" t="s">
        <v>72</v>
      </c>
      <c r="E283" s="217" t="s">
        <v>203</v>
      </c>
      <c r="F283" s="217" t="s">
        <v>579</v>
      </c>
      <c r="G283" s="204"/>
      <c r="H283" s="204"/>
      <c r="I283" s="207"/>
      <c r="J283" s="218">
        <f>BK283</f>
        <v>0</v>
      </c>
      <c r="K283" s="204"/>
      <c r="L283" s="209"/>
      <c r="M283" s="210"/>
      <c r="N283" s="211"/>
      <c r="O283" s="211"/>
      <c r="P283" s="212">
        <f>SUM(P284:P321)</f>
        <v>0</v>
      </c>
      <c r="Q283" s="211"/>
      <c r="R283" s="212">
        <f>SUM(R284:R321)</f>
        <v>0.0033600000000000001</v>
      </c>
      <c r="S283" s="211"/>
      <c r="T283" s="213">
        <f>SUM(T284:T321)</f>
        <v>8.3503000000000007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14" t="s">
        <v>81</v>
      </c>
      <c r="AT283" s="215" t="s">
        <v>72</v>
      </c>
      <c r="AU283" s="215" t="s">
        <v>81</v>
      </c>
      <c r="AY283" s="214" t="s">
        <v>155</v>
      </c>
      <c r="BK283" s="216">
        <f>SUM(BK284:BK321)</f>
        <v>0</v>
      </c>
    </row>
    <row r="284" s="2" customFormat="1" ht="33" customHeight="1">
      <c r="A284" s="39"/>
      <c r="B284" s="40"/>
      <c r="C284" s="219" t="s">
        <v>246</v>
      </c>
      <c r="D284" s="219" t="s">
        <v>157</v>
      </c>
      <c r="E284" s="220" t="s">
        <v>580</v>
      </c>
      <c r="F284" s="221" t="s">
        <v>581</v>
      </c>
      <c r="G284" s="222" t="s">
        <v>160</v>
      </c>
      <c r="H284" s="223">
        <v>896</v>
      </c>
      <c r="I284" s="224"/>
      <c r="J284" s="225">
        <f>ROUND(I284*H284,2)</f>
        <v>0</v>
      </c>
      <c r="K284" s="221" t="s">
        <v>161</v>
      </c>
      <c r="L284" s="45"/>
      <c r="M284" s="226" t="s">
        <v>1</v>
      </c>
      <c r="N284" s="227" t="s">
        <v>38</v>
      </c>
      <c r="O284" s="92"/>
      <c r="P284" s="228">
        <f>O284*H284</f>
        <v>0</v>
      </c>
      <c r="Q284" s="228">
        <v>0</v>
      </c>
      <c r="R284" s="228">
        <f>Q284*H284</f>
        <v>0</v>
      </c>
      <c r="S284" s="228">
        <v>0</v>
      </c>
      <c r="T284" s="22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0" t="s">
        <v>162</v>
      </c>
      <c r="AT284" s="230" t="s">
        <v>157</v>
      </c>
      <c r="AU284" s="230" t="s">
        <v>83</v>
      </c>
      <c r="AY284" s="18" t="s">
        <v>155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8" t="s">
        <v>81</v>
      </c>
      <c r="BK284" s="231">
        <f>ROUND(I284*H284,2)</f>
        <v>0</v>
      </c>
      <c r="BL284" s="18" t="s">
        <v>162</v>
      </c>
      <c r="BM284" s="230" t="s">
        <v>417</v>
      </c>
    </row>
    <row r="285" s="13" customFormat="1">
      <c r="A285" s="13"/>
      <c r="B285" s="232"/>
      <c r="C285" s="233"/>
      <c r="D285" s="234" t="s">
        <v>163</v>
      </c>
      <c r="E285" s="235" t="s">
        <v>1</v>
      </c>
      <c r="F285" s="236" t="s">
        <v>583</v>
      </c>
      <c r="G285" s="233"/>
      <c r="H285" s="235" t="s">
        <v>1</v>
      </c>
      <c r="I285" s="237"/>
      <c r="J285" s="233"/>
      <c r="K285" s="233"/>
      <c r="L285" s="238"/>
      <c r="M285" s="239"/>
      <c r="N285" s="240"/>
      <c r="O285" s="240"/>
      <c r="P285" s="240"/>
      <c r="Q285" s="240"/>
      <c r="R285" s="240"/>
      <c r="S285" s="240"/>
      <c r="T285" s="24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2" t="s">
        <v>163</v>
      </c>
      <c r="AU285" s="242" t="s">
        <v>83</v>
      </c>
      <c r="AV285" s="13" t="s">
        <v>81</v>
      </c>
      <c r="AW285" s="13" t="s">
        <v>30</v>
      </c>
      <c r="AX285" s="13" t="s">
        <v>73</v>
      </c>
      <c r="AY285" s="242" t="s">
        <v>155</v>
      </c>
    </row>
    <row r="286" s="14" customFormat="1">
      <c r="A286" s="14"/>
      <c r="B286" s="243"/>
      <c r="C286" s="244"/>
      <c r="D286" s="234" t="s">
        <v>163</v>
      </c>
      <c r="E286" s="245" t="s">
        <v>1</v>
      </c>
      <c r="F286" s="246" t="s">
        <v>590</v>
      </c>
      <c r="G286" s="244"/>
      <c r="H286" s="247">
        <v>896</v>
      </c>
      <c r="I286" s="248"/>
      <c r="J286" s="244"/>
      <c r="K286" s="244"/>
      <c r="L286" s="249"/>
      <c r="M286" s="250"/>
      <c r="N286" s="251"/>
      <c r="O286" s="251"/>
      <c r="P286" s="251"/>
      <c r="Q286" s="251"/>
      <c r="R286" s="251"/>
      <c r="S286" s="251"/>
      <c r="T286" s="252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3" t="s">
        <v>163</v>
      </c>
      <c r="AU286" s="253" t="s">
        <v>83</v>
      </c>
      <c r="AV286" s="14" t="s">
        <v>83</v>
      </c>
      <c r="AW286" s="14" t="s">
        <v>30</v>
      </c>
      <c r="AX286" s="14" t="s">
        <v>73</v>
      </c>
      <c r="AY286" s="253" t="s">
        <v>155</v>
      </c>
    </row>
    <row r="287" s="15" customFormat="1">
      <c r="A287" s="15"/>
      <c r="B287" s="254"/>
      <c r="C287" s="255"/>
      <c r="D287" s="234" t="s">
        <v>163</v>
      </c>
      <c r="E287" s="256" t="s">
        <v>1</v>
      </c>
      <c r="F287" s="257" t="s">
        <v>166</v>
      </c>
      <c r="G287" s="255"/>
      <c r="H287" s="258">
        <v>896</v>
      </c>
      <c r="I287" s="259"/>
      <c r="J287" s="255"/>
      <c r="K287" s="255"/>
      <c r="L287" s="260"/>
      <c r="M287" s="261"/>
      <c r="N287" s="262"/>
      <c r="O287" s="262"/>
      <c r="P287" s="262"/>
      <c r="Q287" s="262"/>
      <c r="R287" s="262"/>
      <c r="S287" s="262"/>
      <c r="T287" s="263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64" t="s">
        <v>163</v>
      </c>
      <c r="AU287" s="264" t="s">
        <v>83</v>
      </c>
      <c r="AV287" s="15" t="s">
        <v>162</v>
      </c>
      <c r="AW287" s="15" t="s">
        <v>30</v>
      </c>
      <c r="AX287" s="15" t="s">
        <v>81</v>
      </c>
      <c r="AY287" s="264" t="s">
        <v>155</v>
      </c>
    </row>
    <row r="288" s="2" customFormat="1" ht="33" customHeight="1">
      <c r="A288" s="39"/>
      <c r="B288" s="40"/>
      <c r="C288" s="219" t="s">
        <v>414</v>
      </c>
      <c r="D288" s="219" t="s">
        <v>157</v>
      </c>
      <c r="E288" s="220" t="s">
        <v>598</v>
      </c>
      <c r="F288" s="221" t="s">
        <v>599</v>
      </c>
      <c r="G288" s="222" t="s">
        <v>160</v>
      </c>
      <c r="H288" s="223">
        <v>44800</v>
      </c>
      <c r="I288" s="224"/>
      <c r="J288" s="225">
        <f>ROUND(I288*H288,2)</f>
        <v>0</v>
      </c>
      <c r="K288" s="221" t="s">
        <v>161</v>
      </c>
      <c r="L288" s="45"/>
      <c r="M288" s="226" t="s">
        <v>1</v>
      </c>
      <c r="N288" s="227" t="s">
        <v>38</v>
      </c>
      <c r="O288" s="92"/>
      <c r="P288" s="228">
        <f>O288*H288</f>
        <v>0</v>
      </c>
      <c r="Q288" s="228">
        <v>0</v>
      </c>
      <c r="R288" s="228">
        <f>Q288*H288</f>
        <v>0</v>
      </c>
      <c r="S288" s="228">
        <v>0</v>
      </c>
      <c r="T288" s="229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0" t="s">
        <v>162</v>
      </c>
      <c r="AT288" s="230" t="s">
        <v>157</v>
      </c>
      <c r="AU288" s="230" t="s">
        <v>83</v>
      </c>
      <c r="AY288" s="18" t="s">
        <v>155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18" t="s">
        <v>81</v>
      </c>
      <c r="BK288" s="231">
        <f>ROUND(I288*H288,2)</f>
        <v>0</v>
      </c>
      <c r="BL288" s="18" t="s">
        <v>162</v>
      </c>
      <c r="BM288" s="230" t="s">
        <v>423</v>
      </c>
    </row>
    <row r="289" s="14" customFormat="1">
      <c r="A289" s="14"/>
      <c r="B289" s="243"/>
      <c r="C289" s="244"/>
      <c r="D289" s="234" t="s">
        <v>163</v>
      </c>
      <c r="E289" s="245" t="s">
        <v>1</v>
      </c>
      <c r="F289" s="246" t="s">
        <v>941</v>
      </c>
      <c r="G289" s="244"/>
      <c r="H289" s="247">
        <v>44800</v>
      </c>
      <c r="I289" s="248"/>
      <c r="J289" s="244"/>
      <c r="K289" s="244"/>
      <c r="L289" s="249"/>
      <c r="M289" s="250"/>
      <c r="N289" s="251"/>
      <c r="O289" s="251"/>
      <c r="P289" s="251"/>
      <c r="Q289" s="251"/>
      <c r="R289" s="251"/>
      <c r="S289" s="251"/>
      <c r="T289" s="252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3" t="s">
        <v>163</v>
      </c>
      <c r="AU289" s="253" t="s">
        <v>83</v>
      </c>
      <c r="AV289" s="14" t="s">
        <v>83</v>
      </c>
      <c r="AW289" s="14" t="s">
        <v>30</v>
      </c>
      <c r="AX289" s="14" t="s">
        <v>73</v>
      </c>
      <c r="AY289" s="253" t="s">
        <v>155</v>
      </c>
    </row>
    <row r="290" s="15" customFormat="1">
      <c r="A290" s="15"/>
      <c r="B290" s="254"/>
      <c r="C290" s="255"/>
      <c r="D290" s="234" t="s">
        <v>163</v>
      </c>
      <c r="E290" s="256" t="s">
        <v>1</v>
      </c>
      <c r="F290" s="257" t="s">
        <v>166</v>
      </c>
      <c r="G290" s="255"/>
      <c r="H290" s="258">
        <v>44800</v>
      </c>
      <c r="I290" s="259"/>
      <c r="J290" s="255"/>
      <c r="K290" s="255"/>
      <c r="L290" s="260"/>
      <c r="M290" s="261"/>
      <c r="N290" s="262"/>
      <c r="O290" s="262"/>
      <c r="P290" s="262"/>
      <c r="Q290" s="262"/>
      <c r="R290" s="262"/>
      <c r="S290" s="262"/>
      <c r="T290" s="263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64" t="s">
        <v>163</v>
      </c>
      <c r="AU290" s="264" t="s">
        <v>83</v>
      </c>
      <c r="AV290" s="15" t="s">
        <v>162</v>
      </c>
      <c r="AW290" s="15" t="s">
        <v>30</v>
      </c>
      <c r="AX290" s="15" t="s">
        <v>81</v>
      </c>
      <c r="AY290" s="264" t="s">
        <v>155</v>
      </c>
    </row>
    <row r="291" s="2" customFormat="1" ht="33" customHeight="1">
      <c r="A291" s="39"/>
      <c r="B291" s="40"/>
      <c r="C291" s="219" t="s">
        <v>253</v>
      </c>
      <c r="D291" s="219" t="s">
        <v>157</v>
      </c>
      <c r="E291" s="220" t="s">
        <v>602</v>
      </c>
      <c r="F291" s="221" t="s">
        <v>603</v>
      </c>
      <c r="G291" s="222" t="s">
        <v>160</v>
      </c>
      <c r="H291" s="223">
        <v>896</v>
      </c>
      <c r="I291" s="224"/>
      <c r="J291" s="225">
        <f>ROUND(I291*H291,2)</f>
        <v>0</v>
      </c>
      <c r="K291" s="221" t="s">
        <v>161</v>
      </c>
      <c r="L291" s="45"/>
      <c r="M291" s="226" t="s">
        <v>1</v>
      </c>
      <c r="N291" s="227" t="s">
        <v>38</v>
      </c>
      <c r="O291" s="92"/>
      <c r="P291" s="228">
        <f>O291*H291</f>
        <v>0</v>
      </c>
      <c r="Q291" s="228">
        <v>0</v>
      </c>
      <c r="R291" s="228">
        <f>Q291*H291</f>
        <v>0</v>
      </c>
      <c r="S291" s="228">
        <v>0</v>
      </c>
      <c r="T291" s="229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0" t="s">
        <v>162</v>
      </c>
      <c r="AT291" s="230" t="s">
        <v>157</v>
      </c>
      <c r="AU291" s="230" t="s">
        <v>83</v>
      </c>
      <c r="AY291" s="18" t="s">
        <v>155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18" t="s">
        <v>81</v>
      </c>
      <c r="BK291" s="231">
        <f>ROUND(I291*H291,2)</f>
        <v>0</v>
      </c>
      <c r="BL291" s="18" t="s">
        <v>162</v>
      </c>
      <c r="BM291" s="230" t="s">
        <v>429</v>
      </c>
    </row>
    <row r="292" s="14" customFormat="1">
      <c r="A292" s="14"/>
      <c r="B292" s="243"/>
      <c r="C292" s="244"/>
      <c r="D292" s="234" t="s">
        <v>163</v>
      </c>
      <c r="E292" s="245" t="s">
        <v>1</v>
      </c>
      <c r="F292" s="246" t="s">
        <v>942</v>
      </c>
      <c r="G292" s="244"/>
      <c r="H292" s="247">
        <v>896</v>
      </c>
      <c r="I292" s="248"/>
      <c r="J292" s="244"/>
      <c r="K292" s="244"/>
      <c r="L292" s="249"/>
      <c r="M292" s="250"/>
      <c r="N292" s="251"/>
      <c r="O292" s="251"/>
      <c r="P292" s="251"/>
      <c r="Q292" s="251"/>
      <c r="R292" s="251"/>
      <c r="S292" s="251"/>
      <c r="T292" s="252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3" t="s">
        <v>163</v>
      </c>
      <c r="AU292" s="253" t="s">
        <v>83</v>
      </c>
      <c r="AV292" s="14" t="s">
        <v>83</v>
      </c>
      <c r="AW292" s="14" t="s">
        <v>30</v>
      </c>
      <c r="AX292" s="14" t="s">
        <v>73</v>
      </c>
      <c r="AY292" s="253" t="s">
        <v>155</v>
      </c>
    </row>
    <row r="293" s="15" customFormat="1">
      <c r="A293" s="15"/>
      <c r="B293" s="254"/>
      <c r="C293" s="255"/>
      <c r="D293" s="234" t="s">
        <v>163</v>
      </c>
      <c r="E293" s="256" t="s">
        <v>1</v>
      </c>
      <c r="F293" s="257" t="s">
        <v>166</v>
      </c>
      <c r="G293" s="255"/>
      <c r="H293" s="258">
        <v>896</v>
      </c>
      <c r="I293" s="259"/>
      <c r="J293" s="255"/>
      <c r="K293" s="255"/>
      <c r="L293" s="260"/>
      <c r="M293" s="261"/>
      <c r="N293" s="262"/>
      <c r="O293" s="262"/>
      <c r="P293" s="262"/>
      <c r="Q293" s="262"/>
      <c r="R293" s="262"/>
      <c r="S293" s="262"/>
      <c r="T293" s="263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64" t="s">
        <v>163</v>
      </c>
      <c r="AU293" s="264" t="s">
        <v>83</v>
      </c>
      <c r="AV293" s="15" t="s">
        <v>162</v>
      </c>
      <c r="AW293" s="15" t="s">
        <v>30</v>
      </c>
      <c r="AX293" s="15" t="s">
        <v>81</v>
      </c>
      <c r="AY293" s="264" t="s">
        <v>155</v>
      </c>
    </row>
    <row r="294" s="2" customFormat="1" ht="16.5" customHeight="1">
      <c r="A294" s="39"/>
      <c r="B294" s="40"/>
      <c r="C294" s="219" t="s">
        <v>426</v>
      </c>
      <c r="D294" s="219" t="s">
        <v>157</v>
      </c>
      <c r="E294" s="220" t="s">
        <v>607</v>
      </c>
      <c r="F294" s="221" t="s">
        <v>608</v>
      </c>
      <c r="G294" s="222" t="s">
        <v>160</v>
      </c>
      <c r="H294" s="223">
        <v>896</v>
      </c>
      <c r="I294" s="224"/>
      <c r="J294" s="225">
        <f>ROUND(I294*H294,2)</f>
        <v>0</v>
      </c>
      <c r="K294" s="221" t="s">
        <v>161</v>
      </c>
      <c r="L294" s="45"/>
      <c r="M294" s="226" t="s">
        <v>1</v>
      </c>
      <c r="N294" s="227" t="s">
        <v>38</v>
      </c>
      <c r="O294" s="92"/>
      <c r="P294" s="228">
        <f>O294*H294</f>
        <v>0</v>
      </c>
      <c r="Q294" s="228">
        <v>0</v>
      </c>
      <c r="R294" s="228">
        <f>Q294*H294</f>
        <v>0</v>
      </c>
      <c r="S294" s="228">
        <v>0</v>
      </c>
      <c r="T294" s="229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0" t="s">
        <v>162</v>
      </c>
      <c r="AT294" s="230" t="s">
        <v>157</v>
      </c>
      <c r="AU294" s="230" t="s">
        <v>83</v>
      </c>
      <c r="AY294" s="18" t="s">
        <v>155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18" t="s">
        <v>81</v>
      </c>
      <c r="BK294" s="231">
        <f>ROUND(I294*H294,2)</f>
        <v>0</v>
      </c>
      <c r="BL294" s="18" t="s">
        <v>162</v>
      </c>
      <c r="BM294" s="230" t="s">
        <v>433</v>
      </c>
    </row>
    <row r="295" s="14" customFormat="1">
      <c r="A295" s="14"/>
      <c r="B295" s="243"/>
      <c r="C295" s="244"/>
      <c r="D295" s="234" t="s">
        <v>163</v>
      </c>
      <c r="E295" s="245" t="s">
        <v>1</v>
      </c>
      <c r="F295" s="246" t="s">
        <v>942</v>
      </c>
      <c r="G295" s="244"/>
      <c r="H295" s="247">
        <v>896</v>
      </c>
      <c r="I295" s="248"/>
      <c r="J295" s="244"/>
      <c r="K295" s="244"/>
      <c r="L295" s="249"/>
      <c r="M295" s="250"/>
      <c r="N295" s="251"/>
      <c r="O295" s="251"/>
      <c r="P295" s="251"/>
      <c r="Q295" s="251"/>
      <c r="R295" s="251"/>
      <c r="S295" s="251"/>
      <c r="T295" s="252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3" t="s">
        <v>163</v>
      </c>
      <c r="AU295" s="253" t="s">
        <v>83</v>
      </c>
      <c r="AV295" s="14" t="s">
        <v>83</v>
      </c>
      <c r="AW295" s="14" t="s">
        <v>30</v>
      </c>
      <c r="AX295" s="14" t="s">
        <v>73</v>
      </c>
      <c r="AY295" s="253" t="s">
        <v>155</v>
      </c>
    </row>
    <row r="296" s="15" customFormat="1">
      <c r="A296" s="15"/>
      <c r="B296" s="254"/>
      <c r="C296" s="255"/>
      <c r="D296" s="234" t="s">
        <v>163</v>
      </c>
      <c r="E296" s="256" t="s">
        <v>1</v>
      </c>
      <c r="F296" s="257" t="s">
        <v>166</v>
      </c>
      <c r="G296" s="255"/>
      <c r="H296" s="258">
        <v>896</v>
      </c>
      <c r="I296" s="259"/>
      <c r="J296" s="255"/>
      <c r="K296" s="255"/>
      <c r="L296" s="260"/>
      <c r="M296" s="261"/>
      <c r="N296" s="262"/>
      <c r="O296" s="262"/>
      <c r="P296" s="262"/>
      <c r="Q296" s="262"/>
      <c r="R296" s="262"/>
      <c r="S296" s="262"/>
      <c r="T296" s="263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64" t="s">
        <v>163</v>
      </c>
      <c r="AU296" s="264" t="s">
        <v>83</v>
      </c>
      <c r="AV296" s="15" t="s">
        <v>162</v>
      </c>
      <c r="AW296" s="15" t="s">
        <v>30</v>
      </c>
      <c r="AX296" s="15" t="s">
        <v>81</v>
      </c>
      <c r="AY296" s="264" t="s">
        <v>155</v>
      </c>
    </row>
    <row r="297" s="2" customFormat="1" ht="21.75" customHeight="1">
      <c r="A297" s="39"/>
      <c r="B297" s="40"/>
      <c r="C297" s="219" t="s">
        <v>258</v>
      </c>
      <c r="D297" s="219" t="s">
        <v>157</v>
      </c>
      <c r="E297" s="220" t="s">
        <v>610</v>
      </c>
      <c r="F297" s="221" t="s">
        <v>611</v>
      </c>
      <c r="G297" s="222" t="s">
        <v>160</v>
      </c>
      <c r="H297" s="223">
        <v>44800</v>
      </c>
      <c r="I297" s="224"/>
      <c r="J297" s="225">
        <f>ROUND(I297*H297,2)</f>
        <v>0</v>
      </c>
      <c r="K297" s="221" t="s">
        <v>161</v>
      </c>
      <c r="L297" s="45"/>
      <c r="M297" s="226" t="s">
        <v>1</v>
      </c>
      <c r="N297" s="227" t="s">
        <v>38</v>
      </c>
      <c r="O297" s="92"/>
      <c r="P297" s="228">
        <f>O297*H297</f>
        <v>0</v>
      </c>
      <c r="Q297" s="228">
        <v>0</v>
      </c>
      <c r="R297" s="228">
        <f>Q297*H297</f>
        <v>0</v>
      </c>
      <c r="S297" s="228">
        <v>0</v>
      </c>
      <c r="T297" s="229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0" t="s">
        <v>162</v>
      </c>
      <c r="AT297" s="230" t="s">
        <v>157</v>
      </c>
      <c r="AU297" s="230" t="s">
        <v>83</v>
      </c>
      <c r="AY297" s="18" t="s">
        <v>155</v>
      </c>
      <c r="BE297" s="231">
        <f>IF(N297="základní",J297,0)</f>
        <v>0</v>
      </c>
      <c r="BF297" s="231">
        <f>IF(N297="snížená",J297,0)</f>
        <v>0</v>
      </c>
      <c r="BG297" s="231">
        <f>IF(N297="zákl. přenesená",J297,0)</f>
        <v>0</v>
      </c>
      <c r="BH297" s="231">
        <f>IF(N297="sníž. přenesená",J297,0)</f>
        <v>0</v>
      </c>
      <c r="BI297" s="231">
        <f>IF(N297="nulová",J297,0)</f>
        <v>0</v>
      </c>
      <c r="BJ297" s="18" t="s">
        <v>81</v>
      </c>
      <c r="BK297" s="231">
        <f>ROUND(I297*H297,2)</f>
        <v>0</v>
      </c>
      <c r="BL297" s="18" t="s">
        <v>162</v>
      </c>
      <c r="BM297" s="230" t="s">
        <v>440</v>
      </c>
    </row>
    <row r="298" s="14" customFormat="1">
      <c r="A298" s="14"/>
      <c r="B298" s="243"/>
      <c r="C298" s="244"/>
      <c r="D298" s="234" t="s">
        <v>163</v>
      </c>
      <c r="E298" s="245" t="s">
        <v>1</v>
      </c>
      <c r="F298" s="246" t="s">
        <v>941</v>
      </c>
      <c r="G298" s="244"/>
      <c r="H298" s="247">
        <v>44800</v>
      </c>
      <c r="I298" s="248"/>
      <c r="J298" s="244"/>
      <c r="K298" s="244"/>
      <c r="L298" s="249"/>
      <c r="M298" s="250"/>
      <c r="N298" s="251"/>
      <c r="O298" s="251"/>
      <c r="P298" s="251"/>
      <c r="Q298" s="251"/>
      <c r="R298" s="251"/>
      <c r="S298" s="251"/>
      <c r="T298" s="252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3" t="s">
        <v>163</v>
      </c>
      <c r="AU298" s="253" t="s">
        <v>83</v>
      </c>
      <c r="AV298" s="14" t="s">
        <v>83</v>
      </c>
      <c r="AW298" s="14" t="s">
        <v>30</v>
      </c>
      <c r="AX298" s="14" t="s">
        <v>73</v>
      </c>
      <c r="AY298" s="253" t="s">
        <v>155</v>
      </c>
    </row>
    <row r="299" s="15" customFormat="1">
      <c r="A299" s="15"/>
      <c r="B299" s="254"/>
      <c r="C299" s="255"/>
      <c r="D299" s="234" t="s">
        <v>163</v>
      </c>
      <c r="E299" s="256" t="s">
        <v>1</v>
      </c>
      <c r="F299" s="257" t="s">
        <v>166</v>
      </c>
      <c r="G299" s="255"/>
      <c r="H299" s="258">
        <v>44800</v>
      </c>
      <c r="I299" s="259"/>
      <c r="J299" s="255"/>
      <c r="K299" s="255"/>
      <c r="L299" s="260"/>
      <c r="M299" s="261"/>
      <c r="N299" s="262"/>
      <c r="O299" s="262"/>
      <c r="P299" s="262"/>
      <c r="Q299" s="262"/>
      <c r="R299" s="262"/>
      <c r="S299" s="262"/>
      <c r="T299" s="263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64" t="s">
        <v>163</v>
      </c>
      <c r="AU299" s="264" t="s">
        <v>83</v>
      </c>
      <c r="AV299" s="15" t="s">
        <v>162</v>
      </c>
      <c r="AW299" s="15" t="s">
        <v>30</v>
      </c>
      <c r="AX299" s="15" t="s">
        <v>81</v>
      </c>
      <c r="AY299" s="264" t="s">
        <v>155</v>
      </c>
    </row>
    <row r="300" s="2" customFormat="1" ht="21.75" customHeight="1">
      <c r="A300" s="39"/>
      <c r="B300" s="40"/>
      <c r="C300" s="219" t="s">
        <v>437</v>
      </c>
      <c r="D300" s="219" t="s">
        <v>157</v>
      </c>
      <c r="E300" s="220" t="s">
        <v>614</v>
      </c>
      <c r="F300" s="221" t="s">
        <v>615</v>
      </c>
      <c r="G300" s="222" t="s">
        <v>160</v>
      </c>
      <c r="H300" s="223">
        <v>896</v>
      </c>
      <c r="I300" s="224"/>
      <c r="J300" s="225">
        <f>ROUND(I300*H300,2)</f>
        <v>0</v>
      </c>
      <c r="K300" s="221" t="s">
        <v>161</v>
      </c>
      <c r="L300" s="45"/>
      <c r="M300" s="226" t="s">
        <v>1</v>
      </c>
      <c r="N300" s="227" t="s">
        <v>38</v>
      </c>
      <c r="O300" s="92"/>
      <c r="P300" s="228">
        <f>O300*H300</f>
        <v>0</v>
      </c>
      <c r="Q300" s="228">
        <v>0</v>
      </c>
      <c r="R300" s="228">
        <f>Q300*H300</f>
        <v>0</v>
      </c>
      <c r="S300" s="228">
        <v>0</v>
      </c>
      <c r="T300" s="229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0" t="s">
        <v>162</v>
      </c>
      <c r="AT300" s="230" t="s">
        <v>157</v>
      </c>
      <c r="AU300" s="230" t="s">
        <v>83</v>
      </c>
      <c r="AY300" s="18" t="s">
        <v>155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18" t="s">
        <v>81</v>
      </c>
      <c r="BK300" s="231">
        <f>ROUND(I300*H300,2)</f>
        <v>0</v>
      </c>
      <c r="BL300" s="18" t="s">
        <v>162</v>
      </c>
      <c r="BM300" s="230" t="s">
        <v>443</v>
      </c>
    </row>
    <row r="301" s="14" customFormat="1">
      <c r="A301" s="14"/>
      <c r="B301" s="243"/>
      <c r="C301" s="244"/>
      <c r="D301" s="234" t="s">
        <v>163</v>
      </c>
      <c r="E301" s="245" t="s">
        <v>1</v>
      </c>
      <c r="F301" s="246" t="s">
        <v>942</v>
      </c>
      <c r="G301" s="244"/>
      <c r="H301" s="247">
        <v>896</v>
      </c>
      <c r="I301" s="248"/>
      <c r="J301" s="244"/>
      <c r="K301" s="244"/>
      <c r="L301" s="249"/>
      <c r="M301" s="250"/>
      <c r="N301" s="251"/>
      <c r="O301" s="251"/>
      <c r="P301" s="251"/>
      <c r="Q301" s="251"/>
      <c r="R301" s="251"/>
      <c r="S301" s="251"/>
      <c r="T301" s="25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3" t="s">
        <v>163</v>
      </c>
      <c r="AU301" s="253" t="s">
        <v>83</v>
      </c>
      <c r="AV301" s="14" t="s">
        <v>83</v>
      </c>
      <c r="AW301" s="14" t="s">
        <v>30</v>
      </c>
      <c r="AX301" s="14" t="s">
        <v>73</v>
      </c>
      <c r="AY301" s="253" t="s">
        <v>155</v>
      </c>
    </row>
    <row r="302" s="15" customFormat="1">
      <c r="A302" s="15"/>
      <c r="B302" s="254"/>
      <c r="C302" s="255"/>
      <c r="D302" s="234" t="s">
        <v>163</v>
      </c>
      <c r="E302" s="256" t="s">
        <v>1</v>
      </c>
      <c r="F302" s="257" t="s">
        <v>166</v>
      </c>
      <c r="G302" s="255"/>
      <c r="H302" s="258">
        <v>896</v>
      </c>
      <c r="I302" s="259"/>
      <c r="J302" s="255"/>
      <c r="K302" s="255"/>
      <c r="L302" s="260"/>
      <c r="M302" s="261"/>
      <c r="N302" s="262"/>
      <c r="O302" s="262"/>
      <c r="P302" s="262"/>
      <c r="Q302" s="262"/>
      <c r="R302" s="262"/>
      <c r="S302" s="262"/>
      <c r="T302" s="263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64" t="s">
        <v>163</v>
      </c>
      <c r="AU302" s="264" t="s">
        <v>83</v>
      </c>
      <c r="AV302" s="15" t="s">
        <v>162</v>
      </c>
      <c r="AW302" s="15" t="s">
        <v>30</v>
      </c>
      <c r="AX302" s="15" t="s">
        <v>81</v>
      </c>
      <c r="AY302" s="264" t="s">
        <v>155</v>
      </c>
    </row>
    <row r="303" s="2" customFormat="1" ht="16.5" customHeight="1">
      <c r="A303" s="39"/>
      <c r="B303" s="40"/>
      <c r="C303" s="219" t="s">
        <v>264</v>
      </c>
      <c r="D303" s="219" t="s">
        <v>157</v>
      </c>
      <c r="E303" s="220" t="s">
        <v>617</v>
      </c>
      <c r="F303" s="221" t="s">
        <v>618</v>
      </c>
      <c r="G303" s="222" t="s">
        <v>354</v>
      </c>
      <c r="H303" s="223">
        <v>56</v>
      </c>
      <c r="I303" s="224"/>
      <c r="J303" s="225">
        <f>ROUND(I303*H303,2)</f>
        <v>0</v>
      </c>
      <c r="K303" s="221" t="s">
        <v>161</v>
      </c>
      <c r="L303" s="45"/>
      <c r="M303" s="226" t="s">
        <v>1</v>
      </c>
      <c r="N303" s="227" t="s">
        <v>38</v>
      </c>
      <c r="O303" s="92"/>
      <c r="P303" s="228">
        <f>O303*H303</f>
        <v>0</v>
      </c>
      <c r="Q303" s="228">
        <v>0</v>
      </c>
      <c r="R303" s="228">
        <f>Q303*H303</f>
        <v>0</v>
      </c>
      <c r="S303" s="228">
        <v>0</v>
      </c>
      <c r="T303" s="229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0" t="s">
        <v>162</v>
      </c>
      <c r="AT303" s="230" t="s">
        <v>157</v>
      </c>
      <c r="AU303" s="230" t="s">
        <v>83</v>
      </c>
      <c r="AY303" s="18" t="s">
        <v>155</v>
      </c>
      <c r="BE303" s="231">
        <f>IF(N303="základní",J303,0)</f>
        <v>0</v>
      </c>
      <c r="BF303" s="231">
        <f>IF(N303="snížená",J303,0)</f>
        <v>0</v>
      </c>
      <c r="BG303" s="231">
        <f>IF(N303="zákl. přenesená",J303,0)</f>
        <v>0</v>
      </c>
      <c r="BH303" s="231">
        <f>IF(N303="sníž. přenesená",J303,0)</f>
        <v>0</v>
      </c>
      <c r="BI303" s="231">
        <f>IF(N303="nulová",J303,0)</f>
        <v>0</v>
      </c>
      <c r="BJ303" s="18" t="s">
        <v>81</v>
      </c>
      <c r="BK303" s="231">
        <f>ROUND(I303*H303,2)</f>
        <v>0</v>
      </c>
      <c r="BL303" s="18" t="s">
        <v>162</v>
      </c>
      <c r="BM303" s="230" t="s">
        <v>448</v>
      </c>
    </row>
    <row r="304" s="13" customFormat="1">
      <c r="A304" s="13"/>
      <c r="B304" s="232"/>
      <c r="C304" s="233"/>
      <c r="D304" s="234" t="s">
        <v>163</v>
      </c>
      <c r="E304" s="235" t="s">
        <v>1</v>
      </c>
      <c r="F304" s="236" t="s">
        <v>620</v>
      </c>
      <c r="G304" s="233"/>
      <c r="H304" s="235" t="s">
        <v>1</v>
      </c>
      <c r="I304" s="237"/>
      <c r="J304" s="233"/>
      <c r="K304" s="233"/>
      <c r="L304" s="238"/>
      <c r="M304" s="239"/>
      <c r="N304" s="240"/>
      <c r="O304" s="240"/>
      <c r="P304" s="240"/>
      <c r="Q304" s="240"/>
      <c r="R304" s="240"/>
      <c r="S304" s="240"/>
      <c r="T304" s="241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2" t="s">
        <v>163</v>
      </c>
      <c r="AU304" s="242" t="s">
        <v>83</v>
      </c>
      <c r="AV304" s="13" t="s">
        <v>81</v>
      </c>
      <c r="AW304" s="13" t="s">
        <v>30</v>
      </c>
      <c r="AX304" s="13" t="s">
        <v>73</v>
      </c>
      <c r="AY304" s="242" t="s">
        <v>155</v>
      </c>
    </row>
    <row r="305" s="14" customFormat="1">
      <c r="A305" s="14"/>
      <c r="B305" s="243"/>
      <c r="C305" s="244"/>
      <c r="D305" s="234" t="s">
        <v>163</v>
      </c>
      <c r="E305" s="245" t="s">
        <v>1</v>
      </c>
      <c r="F305" s="246" t="s">
        <v>399</v>
      </c>
      <c r="G305" s="244"/>
      <c r="H305" s="247">
        <v>56</v>
      </c>
      <c r="I305" s="248"/>
      <c r="J305" s="244"/>
      <c r="K305" s="244"/>
      <c r="L305" s="249"/>
      <c r="M305" s="250"/>
      <c r="N305" s="251"/>
      <c r="O305" s="251"/>
      <c r="P305" s="251"/>
      <c r="Q305" s="251"/>
      <c r="R305" s="251"/>
      <c r="S305" s="251"/>
      <c r="T305" s="252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3" t="s">
        <v>163</v>
      </c>
      <c r="AU305" s="253" t="s">
        <v>83</v>
      </c>
      <c r="AV305" s="14" t="s">
        <v>83</v>
      </c>
      <c r="AW305" s="14" t="s">
        <v>30</v>
      </c>
      <c r="AX305" s="14" t="s">
        <v>73</v>
      </c>
      <c r="AY305" s="253" t="s">
        <v>155</v>
      </c>
    </row>
    <row r="306" s="15" customFormat="1">
      <c r="A306" s="15"/>
      <c r="B306" s="254"/>
      <c r="C306" s="255"/>
      <c r="D306" s="234" t="s">
        <v>163</v>
      </c>
      <c r="E306" s="256" t="s">
        <v>1</v>
      </c>
      <c r="F306" s="257" t="s">
        <v>166</v>
      </c>
      <c r="G306" s="255"/>
      <c r="H306" s="258">
        <v>56</v>
      </c>
      <c r="I306" s="259"/>
      <c r="J306" s="255"/>
      <c r="K306" s="255"/>
      <c r="L306" s="260"/>
      <c r="M306" s="261"/>
      <c r="N306" s="262"/>
      <c r="O306" s="262"/>
      <c r="P306" s="262"/>
      <c r="Q306" s="262"/>
      <c r="R306" s="262"/>
      <c r="S306" s="262"/>
      <c r="T306" s="263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64" t="s">
        <v>163</v>
      </c>
      <c r="AU306" s="264" t="s">
        <v>83</v>
      </c>
      <c r="AV306" s="15" t="s">
        <v>162</v>
      </c>
      <c r="AW306" s="15" t="s">
        <v>30</v>
      </c>
      <c r="AX306" s="15" t="s">
        <v>81</v>
      </c>
      <c r="AY306" s="264" t="s">
        <v>155</v>
      </c>
    </row>
    <row r="307" s="2" customFormat="1" ht="24.15" customHeight="1">
      <c r="A307" s="39"/>
      <c r="B307" s="40"/>
      <c r="C307" s="219" t="s">
        <v>445</v>
      </c>
      <c r="D307" s="219" t="s">
        <v>157</v>
      </c>
      <c r="E307" s="220" t="s">
        <v>623</v>
      </c>
      <c r="F307" s="221" t="s">
        <v>624</v>
      </c>
      <c r="G307" s="222" t="s">
        <v>354</v>
      </c>
      <c r="H307" s="223">
        <v>2800</v>
      </c>
      <c r="I307" s="224"/>
      <c r="J307" s="225">
        <f>ROUND(I307*H307,2)</f>
        <v>0</v>
      </c>
      <c r="K307" s="221" t="s">
        <v>161</v>
      </c>
      <c r="L307" s="45"/>
      <c r="M307" s="226" t="s">
        <v>1</v>
      </c>
      <c r="N307" s="227" t="s">
        <v>38</v>
      </c>
      <c r="O307" s="92"/>
      <c r="P307" s="228">
        <f>O307*H307</f>
        <v>0</v>
      </c>
      <c r="Q307" s="228">
        <v>0</v>
      </c>
      <c r="R307" s="228">
        <f>Q307*H307</f>
        <v>0</v>
      </c>
      <c r="S307" s="228">
        <v>0</v>
      </c>
      <c r="T307" s="229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0" t="s">
        <v>162</v>
      </c>
      <c r="AT307" s="230" t="s">
        <v>157</v>
      </c>
      <c r="AU307" s="230" t="s">
        <v>83</v>
      </c>
      <c r="AY307" s="18" t="s">
        <v>155</v>
      </c>
      <c r="BE307" s="231">
        <f>IF(N307="základní",J307,0)</f>
        <v>0</v>
      </c>
      <c r="BF307" s="231">
        <f>IF(N307="snížená",J307,0)</f>
        <v>0</v>
      </c>
      <c r="BG307" s="231">
        <f>IF(N307="zákl. přenesená",J307,0)</f>
        <v>0</v>
      </c>
      <c r="BH307" s="231">
        <f>IF(N307="sníž. přenesená",J307,0)</f>
        <v>0</v>
      </c>
      <c r="BI307" s="231">
        <f>IF(N307="nulová",J307,0)</f>
        <v>0</v>
      </c>
      <c r="BJ307" s="18" t="s">
        <v>81</v>
      </c>
      <c r="BK307" s="231">
        <f>ROUND(I307*H307,2)</f>
        <v>0</v>
      </c>
      <c r="BL307" s="18" t="s">
        <v>162</v>
      </c>
      <c r="BM307" s="230" t="s">
        <v>455</v>
      </c>
    </row>
    <row r="308" s="14" customFormat="1">
      <c r="A308" s="14"/>
      <c r="B308" s="243"/>
      <c r="C308" s="244"/>
      <c r="D308" s="234" t="s">
        <v>163</v>
      </c>
      <c r="E308" s="245" t="s">
        <v>1</v>
      </c>
      <c r="F308" s="246" t="s">
        <v>943</v>
      </c>
      <c r="G308" s="244"/>
      <c r="H308" s="247">
        <v>2800</v>
      </c>
      <c r="I308" s="248"/>
      <c r="J308" s="244"/>
      <c r="K308" s="244"/>
      <c r="L308" s="249"/>
      <c r="M308" s="250"/>
      <c r="N308" s="251"/>
      <c r="O308" s="251"/>
      <c r="P308" s="251"/>
      <c r="Q308" s="251"/>
      <c r="R308" s="251"/>
      <c r="S308" s="251"/>
      <c r="T308" s="252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3" t="s">
        <v>163</v>
      </c>
      <c r="AU308" s="253" t="s">
        <v>83</v>
      </c>
      <c r="AV308" s="14" t="s">
        <v>83</v>
      </c>
      <c r="AW308" s="14" t="s">
        <v>30</v>
      </c>
      <c r="AX308" s="14" t="s">
        <v>73</v>
      </c>
      <c r="AY308" s="253" t="s">
        <v>155</v>
      </c>
    </row>
    <row r="309" s="15" customFormat="1">
      <c r="A309" s="15"/>
      <c r="B309" s="254"/>
      <c r="C309" s="255"/>
      <c r="D309" s="234" t="s">
        <v>163</v>
      </c>
      <c r="E309" s="256" t="s">
        <v>1</v>
      </c>
      <c r="F309" s="257" t="s">
        <v>166</v>
      </c>
      <c r="G309" s="255"/>
      <c r="H309" s="258">
        <v>2800</v>
      </c>
      <c r="I309" s="259"/>
      <c r="J309" s="255"/>
      <c r="K309" s="255"/>
      <c r="L309" s="260"/>
      <c r="M309" s="261"/>
      <c r="N309" s="262"/>
      <c r="O309" s="262"/>
      <c r="P309" s="262"/>
      <c r="Q309" s="262"/>
      <c r="R309" s="262"/>
      <c r="S309" s="262"/>
      <c r="T309" s="263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64" t="s">
        <v>163</v>
      </c>
      <c r="AU309" s="264" t="s">
        <v>83</v>
      </c>
      <c r="AV309" s="15" t="s">
        <v>162</v>
      </c>
      <c r="AW309" s="15" t="s">
        <v>30</v>
      </c>
      <c r="AX309" s="15" t="s">
        <v>81</v>
      </c>
      <c r="AY309" s="264" t="s">
        <v>155</v>
      </c>
    </row>
    <row r="310" s="2" customFormat="1" ht="16.5" customHeight="1">
      <c r="A310" s="39"/>
      <c r="B310" s="40"/>
      <c r="C310" s="219" t="s">
        <v>271</v>
      </c>
      <c r="D310" s="219" t="s">
        <v>157</v>
      </c>
      <c r="E310" s="220" t="s">
        <v>627</v>
      </c>
      <c r="F310" s="221" t="s">
        <v>628</v>
      </c>
      <c r="G310" s="222" t="s">
        <v>354</v>
      </c>
      <c r="H310" s="223">
        <v>56</v>
      </c>
      <c r="I310" s="224"/>
      <c r="J310" s="225">
        <f>ROUND(I310*H310,2)</f>
        <v>0</v>
      </c>
      <c r="K310" s="221" t="s">
        <v>161</v>
      </c>
      <c r="L310" s="45"/>
      <c r="M310" s="226" t="s">
        <v>1</v>
      </c>
      <c r="N310" s="227" t="s">
        <v>38</v>
      </c>
      <c r="O310" s="92"/>
      <c r="P310" s="228">
        <f>O310*H310</f>
        <v>0</v>
      </c>
      <c r="Q310" s="228">
        <v>0</v>
      </c>
      <c r="R310" s="228">
        <f>Q310*H310</f>
        <v>0</v>
      </c>
      <c r="S310" s="228">
        <v>0</v>
      </c>
      <c r="T310" s="229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0" t="s">
        <v>162</v>
      </c>
      <c r="AT310" s="230" t="s">
        <v>157</v>
      </c>
      <c r="AU310" s="230" t="s">
        <v>83</v>
      </c>
      <c r="AY310" s="18" t="s">
        <v>155</v>
      </c>
      <c r="BE310" s="231">
        <f>IF(N310="základní",J310,0)</f>
        <v>0</v>
      </c>
      <c r="BF310" s="231">
        <f>IF(N310="snížená",J310,0)</f>
        <v>0</v>
      </c>
      <c r="BG310" s="231">
        <f>IF(N310="zákl. přenesená",J310,0)</f>
        <v>0</v>
      </c>
      <c r="BH310" s="231">
        <f>IF(N310="sníž. přenesená",J310,0)</f>
        <v>0</v>
      </c>
      <c r="BI310" s="231">
        <f>IF(N310="nulová",J310,0)</f>
        <v>0</v>
      </c>
      <c r="BJ310" s="18" t="s">
        <v>81</v>
      </c>
      <c r="BK310" s="231">
        <f>ROUND(I310*H310,2)</f>
        <v>0</v>
      </c>
      <c r="BL310" s="18" t="s">
        <v>162</v>
      </c>
      <c r="BM310" s="230" t="s">
        <v>484</v>
      </c>
    </row>
    <row r="311" s="14" customFormat="1">
      <c r="A311" s="14"/>
      <c r="B311" s="243"/>
      <c r="C311" s="244"/>
      <c r="D311" s="234" t="s">
        <v>163</v>
      </c>
      <c r="E311" s="245" t="s">
        <v>1</v>
      </c>
      <c r="F311" s="246" t="s">
        <v>399</v>
      </c>
      <c r="G311" s="244"/>
      <c r="H311" s="247">
        <v>56</v>
      </c>
      <c r="I311" s="248"/>
      <c r="J311" s="244"/>
      <c r="K311" s="244"/>
      <c r="L311" s="249"/>
      <c r="M311" s="250"/>
      <c r="N311" s="251"/>
      <c r="O311" s="251"/>
      <c r="P311" s="251"/>
      <c r="Q311" s="251"/>
      <c r="R311" s="251"/>
      <c r="S311" s="251"/>
      <c r="T311" s="252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3" t="s">
        <v>163</v>
      </c>
      <c r="AU311" s="253" t="s">
        <v>83</v>
      </c>
      <c r="AV311" s="14" t="s">
        <v>83</v>
      </c>
      <c r="AW311" s="14" t="s">
        <v>30</v>
      </c>
      <c r="AX311" s="14" t="s">
        <v>73</v>
      </c>
      <c r="AY311" s="253" t="s">
        <v>155</v>
      </c>
    </row>
    <row r="312" s="15" customFormat="1">
      <c r="A312" s="15"/>
      <c r="B312" s="254"/>
      <c r="C312" s="255"/>
      <c r="D312" s="234" t="s">
        <v>163</v>
      </c>
      <c r="E312" s="256" t="s">
        <v>1</v>
      </c>
      <c r="F312" s="257" t="s">
        <v>166</v>
      </c>
      <c r="G312" s="255"/>
      <c r="H312" s="258">
        <v>56</v>
      </c>
      <c r="I312" s="259"/>
      <c r="J312" s="255"/>
      <c r="K312" s="255"/>
      <c r="L312" s="260"/>
      <c r="M312" s="261"/>
      <c r="N312" s="262"/>
      <c r="O312" s="262"/>
      <c r="P312" s="262"/>
      <c r="Q312" s="262"/>
      <c r="R312" s="262"/>
      <c r="S312" s="262"/>
      <c r="T312" s="263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64" t="s">
        <v>163</v>
      </c>
      <c r="AU312" s="264" t="s">
        <v>83</v>
      </c>
      <c r="AV312" s="15" t="s">
        <v>162</v>
      </c>
      <c r="AW312" s="15" t="s">
        <v>30</v>
      </c>
      <c r="AX312" s="15" t="s">
        <v>81</v>
      </c>
      <c r="AY312" s="264" t="s">
        <v>155</v>
      </c>
    </row>
    <row r="313" s="2" customFormat="1" ht="24.15" customHeight="1">
      <c r="A313" s="39"/>
      <c r="B313" s="40"/>
      <c r="C313" s="219" t="s">
        <v>481</v>
      </c>
      <c r="D313" s="219" t="s">
        <v>157</v>
      </c>
      <c r="E313" s="220" t="s">
        <v>632</v>
      </c>
      <c r="F313" s="221" t="s">
        <v>633</v>
      </c>
      <c r="G313" s="222" t="s">
        <v>160</v>
      </c>
      <c r="H313" s="223">
        <v>84</v>
      </c>
      <c r="I313" s="224"/>
      <c r="J313" s="225">
        <f>ROUND(I313*H313,2)</f>
        <v>0</v>
      </c>
      <c r="K313" s="221" t="s">
        <v>161</v>
      </c>
      <c r="L313" s="45"/>
      <c r="M313" s="226" t="s">
        <v>1</v>
      </c>
      <c r="N313" s="227" t="s">
        <v>38</v>
      </c>
      <c r="O313" s="92"/>
      <c r="P313" s="228">
        <f>O313*H313</f>
        <v>0</v>
      </c>
      <c r="Q313" s="228">
        <v>4.0000000000000003E-05</v>
      </c>
      <c r="R313" s="228">
        <f>Q313*H313</f>
        <v>0.0033600000000000001</v>
      </c>
      <c r="S313" s="228">
        <v>0</v>
      </c>
      <c r="T313" s="229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0" t="s">
        <v>162</v>
      </c>
      <c r="AT313" s="230" t="s">
        <v>157</v>
      </c>
      <c r="AU313" s="230" t="s">
        <v>83</v>
      </c>
      <c r="AY313" s="18" t="s">
        <v>155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18" t="s">
        <v>81</v>
      </c>
      <c r="BK313" s="231">
        <f>ROUND(I313*H313,2)</f>
        <v>0</v>
      </c>
      <c r="BL313" s="18" t="s">
        <v>162</v>
      </c>
      <c r="BM313" s="230" t="s">
        <v>498</v>
      </c>
    </row>
    <row r="314" s="13" customFormat="1">
      <c r="A314" s="13"/>
      <c r="B314" s="232"/>
      <c r="C314" s="233"/>
      <c r="D314" s="234" t="s">
        <v>163</v>
      </c>
      <c r="E314" s="235" t="s">
        <v>1</v>
      </c>
      <c r="F314" s="236" t="s">
        <v>944</v>
      </c>
      <c r="G314" s="233"/>
      <c r="H314" s="235" t="s">
        <v>1</v>
      </c>
      <c r="I314" s="237"/>
      <c r="J314" s="233"/>
      <c r="K314" s="233"/>
      <c r="L314" s="238"/>
      <c r="M314" s="239"/>
      <c r="N314" s="240"/>
      <c r="O314" s="240"/>
      <c r="P314" s="240"/>
      <c r="Q314" s="240"/>
      <c r="R314" s="240"/>
      <c r="S314" s="240"/>
      <c r="T314" s="241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2" t="s">
        <v>163</v>
      </c>
      <c r="AU314" s="242" t="s">
        <v>83</v>
      </c>
      <c r="AV314" s="13" t="s">
        <v>81</v>
      </c>
      <c r="AW314" s="13" t="s">
        <v>30</v>
      </c>
      <c r="AX314" s="13" t="s">
        <v>73</v>
      </c>
      <c r="AY314" s="242" t="s">
        <v>155</v>
      </c>
    </row>
    <row r="315" s="14" customFormat="1">
      <c r="A315" s="14"/>
      <c r="B315" s="243"/>
      <c r="C315" s="244"/>
      <c r="D315" s="234" t="s">
        <v>163</v>
      </c>
      <c r="E315" s="245" t="s">
        <v>1</v>
      </c>
      <c r="F315" s="246" t="s">
        <v>891</v>
      </c>
      <c r="G315" s="244"/>
      <c r="H315" s="247">
        <v>84</v>
      </c>
      <c r="I315" s="248"/>
      <c r="J315" s="244"/>
      <c r="K315" s="244"/>
      <c r="L315" s="249"/>
      <c r="M315" s="250"/>
      <c r="N315" s="251"/>
      <c r="O315" s="251"/>
      <c r="P315" s="251"/>
      <c r="Q315" s="251"/>
      <c r="R315" s="251"/>
      <c r="S315" s="251"/>
      <c r="T315" s="252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3" t="s">
        <v>163</v>
      </c>
      <c r="AU315" s="253" t="s">
        <v>83</v>
      </c>
      <c r="AV315" s="14" t="s">
        <v>83</v>
      </c>
      <c r="AW315" s="14" t="s">
        <v>30</v>
      </c>
      <c r="AX315" s="14" t="s">
        <v>73</v>
      </c>
      <c r="AY315" s="253" t="s">
        <v>155</v>
      </c>
    </row>
    <row r="316" s="15" customFormat="1">
      <c r="A316" s="15"/>
      <c r="B316" s="254"/>
      <c r="C316" s="255"/>
      <c r="D316" s="234" t="s">
        <v>163</v>
      </c>
      <c r="E316" s="256" t="s">
        <v>1</v>
      </c>
      <c r="F316" s="257" t="s">
        <v>166</v>
      </c>
      <c r="G316" s="255"/>
      <c r="H316" s="258">
        <v>84</v>
      </c>
      <c r="I316" s="259"/>
      <c r="J316" s="255"/>
      <c r="K316" s="255"/>
      <c r="L316" s="260"/>
      <c r="M316" s="261"/>
      <c r="N316" s="262"/>
      <c r="O316" s="262"/>
      <c r="P316" s="262"/>
      <c r="Q316" s="262"/>
      <c r="R316" s="262"/>
      <c r="S316" s="262"/>
      <c r="T316" s="263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64" t="s">
        <v>163</v>
      </c>
      <c r="AU316" s="264" t="s">
        <v>83</v>
      </c>
      <c r="AV316" s="15" t="s">
        <v>162</v>
      </c>
      <c r="AW316" s="15" t="s">
        <v>30</v>
      </c>
      <c r="AX316" s="15" t="s">
        <v>81</v>
      </c>
      <c r="AY316" s="264" t="s">
        <v>155</v>
      </c>
    </row>
    <row r="317" s="2" customFormat="1" ht="24.15" customHeight="1">
      <c r="A317" s="39"/>
      <c r="B317" s="40"/>
      <c r="C317" s="219" t="s">
        <v>279</v>
      </c>
      <c r="D317" s="219" t="s">
        <v>157</v>
      </c>
      <c r="E317" s="220" t="s">
        <v>635</v>
      </c>
      <c r="F317" s="221" t="s">
        <v>636</v>
      </c>
      <c r="G317" s="222" t="s">
        <v>160</v>
      </c>
      <c r="H317" s="223">
        <v>835.02999999999997</v>
      </c>
      <c r="I317" s="224"/>
      <c r="J317" s="225">
        <f>ROUND(I317*H317,2)</f>
        <v>0</v>
      </c>
      <c r="K317" s="221" t="s">
        <v>161</v>
      </c>
      <c r="L317" s="45"/>
      <c r="M317" s="226" t="s">
        <v>1</v>
      </c>
      <c r="N317" s="227" t="s">
        <v>38</v>
      </c>
      <c r="O317" s="92"/>
      <c r="P317" s="228">
        <f>O317*H317</f>
        <v>0</v>
      </c>
      <c r="Q317" s="228">
        <v>0</v>
      </c>
      <c r="R317" s="228">
        <f>Q317*H317</f>
        <v>0</v>
      </c>
      <c r="S317" s="228">
        <v>0.01</v>
      </c>
      <c r="T317" s="229">
        <f>S317*H317</f>
        <v>8.3503000000000007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0" t="s">
        <v>162</v>
      </c>
      <c r="AT317" s="230" t="s">
        <v>157</v>
      </c>
      <c r="AU317" s="230" t="s">
        <v>83</v>
      </c>
      <c r="AY317" s="18" t="s">
        <v>155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18" t="s">
        <v>81</v>
      </c>
      <c r="BK317" s="231">
        <f>ROUND(I317*H317,2)</f>
        <v>0</v>
      </c>
      <c r="BL317" s="18" t="s">
        <v>162</v>
      </c>
      <c r="BM317" s="230" t="s">
        <v>504</v>
      </c>
    </row>
    <row r="318" s="13" customFormat="1">
      <c r="A318" s="13"/>
      <c r="B318" s="232"/>
      <c r="C318" s="233"/>
      <c r="D318" s="234" t="s">
        <v>163</v>
      </c>
      <c r="E318" s="235" t="s">
        <v>1</v>
      </c>
      <c r="F318" s="236" t="s">
        <v>508</v>
      </c>
      <c r="G318" s="233"/>
      <c r="H318" s="235" t="s">
        <v>1</v>
      </c>
      <c r="I318" s="237"/>
      <c r="J318" s="233"/>
      <c r="K318" s="233"/>
      <c r="L318" s="238"/>
      <c r="M318" s="239"/>
      <c r="N318" s="240"/>
      <c r="O318" s="240"/>
      <c r="P318" s="240"/>
      <c r="Q318" s="240"/>
      <c r="R318" s="240"/>
      <c r="S318" s="240"/>
      <c r="T318" s="241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2" t="s">
        <v>163</v>
      </c>
      <c r="AU318" s="242" t="s">
        <v>83</v>
      </c>
      <c r="AV318" s="13" t="s">
        <v>81</v>
      </c>
      <c r="AW318" s="13" t="s">
        <v>30</v>
      </c>
      <c r="AX318" s="13" t="s">
        <v>73</v>
      </c>
      <c r="AY318" s="242" t="s">
        <v>155</v>
      </c>
    </row>
    <row r="319" s="13" customFormat="1">
      <c r="A319" s="13"/>
      <c r="B319" s="232"/>
      <c r="C319" s="233"/>
      <c r="D319" s="234" t="s">
        <v>163</v>
      </c>
      <c r="E319" s="235" t="s">
        <v>1</v>
      </c>
      <c r="F319" s="236" t="s">
        <v>260</v>
      </c>
      <c r="G319" s="233"/>
      <c r="H319" s="235" t="s">
        <v>1</v>
      </c>
      <c r="I319" s="237"/>
      <c r="J319" s="233"/>
      <c r="K319" s="233"/>
      <c r="L319" s="238"/>
      <c r="M319" s="239"/>
      <c r="N319" s="240"/>
      <c r="O319" s="240"/>
      <c r="P319" s="240"/>
      <c r="Q319" s="240"/>
      <c r="R319" s="240"/>
      <c r="S319" s="240"/>
      <c r="T319" s="24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2" t="s">
        <v>163</v>
      </c>
      <c r="AU319" s="242" t="s">
        <v>83</v>
      </c>
      <c r="AV319" s="13" t="s">
        <v>81</v>
      </c>
      <c r="AW319" s="13" t="s">
        <v>30</v>
      </c>
      <c r="AX319" s="13" t="s">
        <v>73</v>
      </c>
      <c r="AY319" s="242" t="s">
        <v>155</v>
      </c>
    </row>
    <row r="320" s="14" customFormat="1">
      <c r="A320" s="14"/>
      <c r="B320" s="243"/>
      <c r="C320" s="244"/>
      <c r="D320" s="234" t="s">
        <v>163</v>
      </c>
      <c r="E320" s="245" t="s">
        <v>1</v>
      </c>
      <c r="F320" s="246" t="s">
        <v>945</v>
      </c>
      <c r="G320" s="244"/>
      <c r="H320" s="247">
        <v>835.02999999999997</v>
      </c>
      <c r="I320" s="248"/>
      <c r="J320" s="244"/>
      <c r="K320" s="244"/>
      <c r="L320" s="249"/>
      <c r="M320" s="250"/>
      <c r="N320" s="251"/>
      <c r="O320" s="251"/>
      <c r="P320" s="251"/>
      <c r="Q320" s="251"/>
      <c r="R320" s="251"/>
      <c r="S320" s="251"/>
      <c r="T320" s="252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3" t="s">
        <v>163</v>
      </c>
      <c r="AU320" s="253" t="s">
        <v>83</v>
      </c>
      <c r="AV320" s="14" t="s">
        <v>83</v>
      </c>
      <c r="AW320" s="14" t="s">
        <v>30</v>
      </c>
      <c r="AX320" s="14" t="s">
        <v>73</v>
      </c>
      <c r="AY320" s="253" t="s">
        <v>155</v>
      </c>
    </row>
    <row r="321" s="15" customFormat="1">
      <c r="A321" s="15"/>
      <c r="B321" s="254"/>
      <c r="C321" s="255"/>
      <c r="D321" s="234" t="s">
        <v>163</v>
      </c>
      <c r="E321" s="256" t="s">
        <v>1</v>
      </c>
      <c r="F321" s="257" t="s">
        <v>166</v>
      </c>
      <c r="G321" s="255"/>
      <c r="H321" s="258">
        <v>835.02999999999997</v>
      </c>
      <c r="I321" s="259"/>
      <c r="J321" s="255"/>
      <c r="K321" s="255"/>
      <c r="L321" s="260"/>
      <c r="M321" s="261"/>
      <c r="N321" s="262"/>
      <c r="O321" s="262"/>
      <c r="P321" s="262"/>
      <c r="Q321" s="262"/>
      <c r="R321" s="262"/>
      <c r="S321" s="262"/>
      <c r="T321" s="263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64" t="s">
        <v>163</v>
      </c>
      <c r="AU321" s="264" t="s">
        <v>83</v>
      </c>
      <c r="AV321" s="15" t="s">
        <v>162</v>
      </c>
      <c r="AW321" s="15" t="s">
        <v>30</v>
      </c>
      <c r="AX321" s="15" t="s">
        <v>81</v>
      </c>
      <c r="AY321" s="264" t="s">
        <v>155</v>
      </c>
    </row>
    <row r="322" s="12" customFormat="1" ht="22.8" customHeight="1">
      <c r="A322" s="12"/>
      <c r="B322" s="203"/>
      <c r="C322" s="204"/>
      <c r="D322" s="205" t="s">
        <v>72</v>
      </c>
      <c r="E322" s="217" t="s">
        <v>653</v>
      </c>
      <c r="F322" s="217" t="s">
        <v>654</v>
      </c>
      <c r="G322" s="204"/>
      <c r="H322" s="204"/>
      <c r="I322" s="207"/>
      <c r="J322" s="218">
        <f>BK322</f>
        <v>0</v>
      </c>
      <c r="K322" s="204"/>
      <c r="L322" s="209"/>
      <c r="M322" s="210"/>
      <c r="N322" s="211"/>
      <c r="O322" s="211"/>
      <c r="P322" s="212">
        <f>SUM(P323:P328)</f>
        <v>0</v>
      </c>
      <c r="Q322" s="211"/>
      <c r="R322" s="212">
        <f>SUM(R323:R328)</f>
        <v>0</v>
      </c>
      <c r="S322" s="211"/>
      <c r="T322" s="213">
        <f>SUM(T323:T328)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14" t="s">
        <v>81</v>
      </c>
      <c r="AT322" s="215" t="s">
        <v>72</v>
      </c>
      <c r="AU322" s="215" t="s">
        <v>81</v>
      </c>
      <c r="AY322" s="214" t="s">
        <v>155</v>
      </c>
      <c r="BK322" s="216">
        <f>SUM(BK323:BK328)</f>
        <v>0</v>
      </c>
    </row>
    <row r="323" s="2" customFormat="1" ht="33" customHeight="1">
      <c r="A323" s="39"/>
      <c r="B323" s="40"/>
      <c r="C323" s="219" t="s">
        <v>501</v>
      </c>
      <c r="D323" s="219" t="s">
        <v>157</v>
      </c>
      <c r="E323" s="220" t="s">
        <v>656</v>
      </c>
      <c r="F323" s="221" t="s">
        <v>657</v>
      </c>
      <c r="G323" s="222" t="s">
        <v>658</v>
      </c>
      <c r="H323" s="223">
        <v>9.4250000000000007</v>
      </c>
      <c r="I323" s="224"/>
      <c r="J323" s="225">
        <f>ROUND(I323*H323,2)</f>
        <v>0</v>
      </c>
      <c r="K323" s="221" t="s">
        <v>161</v>
      </c>
      <c r="L323" s="45"/>
      <c r="M323" s="226" t="s">
        <v>1</v>
      </c>
      <c r="N323" s="227" t="s">
        <v>38</v>
      </c>
      <c r="O323" s="92"/>
      <c r="P323" s="228">
        <f>O323*H323</f>
        <v>0</v>
      </c>
      <c r="Q323" s="228">
        <v>0</v>
      </c>
      <c r="R323" s="228">
        <f>Q323*H323</f>
        <v>0</v>
      </c>
      <c r="S323" s="228">
        <v>0</v>
      </c>
      <c r="T323" s="229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0" t="s">
        <v>162</v>
      </c>
      <c r="AT323" s="230" t="s">
        <v>157</v>
      </c>
      <c r="AU323" s="230" t="s">
        <v>83</v>
      </c>
      <c r="AY323" s="18" t="s">
        <v>155</v>
      </c>
      <c r="BE323" s="231">
        <f>IF(N323="základní",J323,0)</f>
        <v>0</v>
      </c>
      <c r="BF323" s="231">
        <f>IF(N323="snížená",J323,0)</f>
        <v>0</v>
      </c>
      <c r="BG323" s="231">
        <f>IF(N323="zákl. přenesená",J323,0)</f>
        <v>0</v>
      </c>
      <c r="BH323" s="231">
        <f>IF(N323="sníž. přenesená",J323,0)</f>
        <v>0</v>
      </c>
      <c r="BI323" s="231">
        <f>IF(N323="nulová",J323,0)</f>
        <v>0</v>
      </c>
      <c r="BJ323" s="18" t="s">
        <v>81</v>
      </c>
      <c r="BK323" s="231">
        <f>ROUND(I323*H323,2)</f>
        <v>0</v>
      </c>
      <c r="BL323" s="18" t="s">
        <v>162</v>
      </c>
      <c r="BM323" s="230" t="s">
        <v>507</v>
      </c>
    </row>
    <row r="324" s="2" customFormat="1" ht="24.15" customHeight="1">
      <c r="A324" s="39"/>
      <c r="B324" s="40"/>
      <c r="C324" s="219" t="s">
        <v>282</v>
      </c>
      <c r="D324" s="219" t="s">
        <v>157</v>
      </c>
      <c r="E324" s="220" t="s">
        <v>660</v>
      </c>
      <c r="F324" s="221" t="s">
        <v>661</v>
      </c>
      <c r="G324" s="222" t="s">
        <v>658</v>
      </c>
      <c r="H324" s="223">
        <v>9.4250000000000007</v>
      </c>
      <c r="I324" s="224"/>
      <c r="J324" s="225">
        <f>ROUND(I324*H324,2)</f>
        <v>0</v>
      </c>
      <c r="K324" s="221" t="s">
        <v>161</v>
      </c>
      <c r="L324" s="45"/>
      <c r="M324" s="226" t="s">
        <v>1</v>
      </c>
      <c r="N324" s="227" t="s">
        <v>38</v>
      </c>
      <c r="O324" s="92"/>
      <c r="P324" s="228">
        <f>O324*H324</f>
        <v>0</v>
      </c>
      <c r="Q324" s="228">
        <v>0</v>
      </c>
      <c r="R324" s="228">
        <f>Q324*H324</f>
        <v>0</v>
      </c>
      <c r="S324" s="228">
        <v>0</v>
      </c>
      <c r="T324" s="229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0" t="s">
        <v>162</v>
      </c>
      <c r="AT324" s="230" t="s">
        <v>157</v>
      </c>
      <c r="AU324" s="230" t="s">
        <v>83</v>
      </c>
      <c r="AY324" s="18" t="s">
        <v>155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18" t="s">
        <v>81</v>
      </c>
      <c r="BK324" s="231">
        <f>ROUND(I324*H324,2)</f>
        <v>0</v>
      </c>
      <c r="BL324" s="18" t="s">
        <v>162</v>
      </c>
      <c r="BM324" s="230" t="s">
        <v>718</v>
      </c>
    </row>
    <row r="325" s="2" customFormat="1" ht="24.15" customHeight="1">
      <c r="A325" s="39"/>
      <c r="B325" s="40"/>
      <c r="C325" s="219" t="s">
        <v>510</v>
      </c>
      <c r="D325" s="219" t="s">
        <v>157</v>
      </c>
      <c r="E325" s="220" t="s">
        <v>664</v>
      </c>
      <c r="F325" s="221" t="s">
        <v>665</v>
      </c>
      <c r="G325" s="222" t="s">
        <v>658</v>
      </c>
      <c r="H325" s="223">
        <v>179.07499999999999</v>
      </c>
      <c r="I325" s="224"/>
      <c r="J325" s="225">
        <f>ROUND(I325*H325,2)</f>
        <v>0</v>
      </c>
      <c r="K325" s="221" t="s">
        <v>161</v>
      </c>
      <c r="L325" s="45"/>
      <c r="M325" s="226" t="s">
        <v>1</v>
      </c>
      <c r="N325" s="227" t="s">
        <v>38</v>
      </c>
      <c r="O325" s="92"/>
      <c r="P325" s="228">
        <f>O325*H325</f>
        <v>0</v>
      </c>
      <c r="Q325" s="228">
        <v>0</v>
      </c>
      <c r="R325" s="228">
        <f>Q325*H325</f>
        <v>0</v>
      </c>
      <c r="S325" s="228">
        <v>0</v>
      </c>
      <c r="T325" s="229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0" t="s">
        <v>162</v>
      </c>
      <c r="AT325" s="230" t="s">
        <v>157</v>
      </c>
      <c r="AU325" s="230" t="s">
        <v>83</v>
      </c>
      <c r="AY325" s="18" t="s">
        <v>155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8" t="s">
        <v>81</v>
      </c>
      <c r="BK325" s="231">
        <f>ROUND(I325*H325,2)</f>
        <v>0</v>
      </c>
      <c r="BL325" s="18" t="s">
        <v>162</v>
      </c>
      <c r="BM325" s="230" t="s">
        <v>516</v>
      </c>
    </row>
    <row r="326" s="14" customFormat="1">
      <c r="A326" s="14"/>
      <c r="B326" s="243"/>
      <c r="C326" s="244"/>
      <c r="D326" s="234" t="s">
        <v>163</v>
      </c>
      <c r="E326" s="245" t="s">
        <v>1</v>
      </c>
      <c r="F326" s="246" t="s">
        <v>946</v>
      </c>
      <c r="G326" s="244"/>
      <c r="H326" s="247">
        <v>179.07499999999999</v>
      </c>
      <c r="I326" s="248"/>
      <c r="J326" s="244"/>
      <c r="K326" s="244"/>
      <c r="L326" s="249"/>
      <c r="M326" s="250"/>
      <c r="N326" s="251"/>
      <c r="O326" s="251"/>
      <c r="P326" s="251"/>
      <c r="Q326" s="251"/>
      <c r="R326" s="251"/>
      <c r="S326" s="251"/>
      <c r="T326" s="252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3" t="s">
        <v>163</v>
      </c>
      <c r="AU326" s="253" t="s">
        <v>83</v>
      </c>
      <c r="AV326" s="14" t="s">
        <v>83</v>
      </c>
      <c r="AW326" s="14" t="s">
        <v>30</v>
      </c>
      <c r="AX326" s="14" t="s">
        <v>73</v>
      </c>
      <c r="AY326" s="253" t="s">
        <v>155</v>
      </c>
    </row>
    <row r="327" s="15" customFormat="1">
      <c r="A327" s="15"/>
      <c r="B327" s="254"/>
      <c r="C327" s="255"/>
      <c r="D327" s="234" t="s">
        <v>163</v>
      </c>
      <c r="E327" s="256" t="s">
        <v>1</v>
      </c>
      <c r="F327" s="257" t="s">
        <v>166</v>
      </c>
      <c r="G327" s="255"/>
      <c r="H327" s="258">
        <v>179.07499999999999</v>
      </c>
      <c r="I327" s="259"/>
      <c r="J327" s="255"/>
      <c r="K327" s="255"/>
      <c r="L327" s="260"/>
      <c r="M327" s="261"/>
      <c r="N327" s="262"/>
      <c r="O327" s="262"/>
      <c r="P327" s="262"/>
      <c r="Q327" s="262"/>
      <c r="R327" s="262"/>
      <c r="S327" s="262"/>
      <c r="T327" s="263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64" t="s">
        <v>163</v>
      </c>
      <c r="AU327" s="264" t="s">
        <v>83</v>
      </c>
      <c r="AV327" s="15" t="s">
        <v>162</v>
      </c>
      <c r="AW327" s="15" t="s">
        <v>30</v>
      </c>
      <c r="AX327" s="15" t="s">
        <v>81</v>
      </c>
      <c r="AY327" s="264" t="s">
        <v>155</v>
      </c>
    </row>
    <row r="328" s="2" customFormat="1" ht="33" customHeight="1">
      <c r="A328" s="39"/>
      <c r="B328" s="40"/>
      <c r="C328" s="219" t="s">
        <v>340</v>
      </c>
      <c r="D328" s="219" t="s">
        <v>157</v>
      </c>
      <c r="E328" s="220" t="s">
        <v>668</v>
      </c>
      <c r="F328" s="221" t="s">
        <v>669</v>
      </c>
      <c r="G328" s="222" t="s">
        <v>658</v>
      </c>
      <c r="H328" s="223">
        <v>9.4250000000000007</v>
      </c>
      <c r="I328" s="224"/>
      <c r="J328" s="225">
        <f>ROUND(I328*H328,2)</f>
        <v>0</v>
      </c>
      <c r="K328" s="221" t="s">
        <v>161</v>
      </c>
      <c r="L328" s="45"/>
      <c r="M328" s="226" t="s">
        <v>1</v>
      </c>
      <c r="N328" s="227" t="s">
        <v>38</v>
      </c>
      <c r="O328" s="92"/>
      <c r="P328" s="228">
        <f>O328*H328</f>
        <v>0</v>
      </c>
      <c r="Q328" s="228">
        <v>0</v>
      </c>
      <c r="R328" s="228">
        <f>Q328*H328</f>
        <v>0</v>
      </c>
      <c r="S328" s="228">
        <v>0</v>
      </c>
      <c r="T328" s="229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0" t="s">
        <v>162</v>
      </c>
      <c r="AT328" s="230" t="s">
        <v>157</v>
      </c>
      <c r="AU328" s="230" t="s">
        <v>83</v>
      </c>
      <c r="AY328" s="18" t="s">
        <v>155</v>
      </c>
      <c r="BE328" s="231">
        <f>IF(N328="základní",J328,0)</f>
        <v>0</v>
      </c>
      <c r="BF328" s="231">
        <f>IF(N328="snížená",J328,0)</f>
        <v>0</v>
      </c>
      <c r="BG328" s="231">
        <f>IF(N328="zákl. přenesená",J328,0)</f>
        <v>0</v>
      </c>
      <c r="BH328" s="231">
        <f>IF(N328="sníž. přenesená",J328,0)</f>
        <v>0</v>
      </c>
      <c r="BI328" s="231">
        <f>IF(N328="nulová",J328,0)</f>
        <v>0</v>
      </c>
      <c r="BJ328" s="18" t="s">
        <v>81</v>
      </c>
      <c r="BK328" s="231">
        <f>ROUND(I328*H328,2)</f>
        <v>0</v>
      </c>
      <c r="BL328" s="18" t="s">
        <v>162</v>
      </c>
      <c r="BM328" s="230" t="s">
        <v>521</v>
      </c>
    </row>
    <row r="329" s="12" customFormat="1" ht="22.8" customHeight="1">
      <c r="A329" s="12"/>
      <c r="B329" s="203"/>
      <c r="C329" s="204"/>
      <c r="D329" s="205" t="s">
        <v>72</v>
      </c>
      <c r="E329" s="217" t="s">
        <v>671</v>
      </c>
      <c r="F329" s="217" t="s">
        <v>672</v>
      </c>
      <c r="G329" s="204"/>
      <c r="H329" s="204"/>
      <c r="I329" s="207"/>
      <c r="J329" s="218">
        <f>BK329</f>
        <v>0</v>
      </c>
      <c r="K329" s="204"/>
      <c r="L329" s="209"/>
      <c r="M329" s="210"/>
      <c r="N329" s="211"/>
      <c r="O329" s="211"/>
      <c r="P329" s="212">
        <f>P330</f>
        <v>0</v>
      </c>
      <c r="Q329" s="211"/>
      <c r="R329" s="212">
        <f>R330</f>
        <v>0</v>
      </c>
      <c r="S329" s="211"/>
      <c r="T329" s="213">
        <f>T330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14" t="s">
        <v>81</v>
      </c>
      <c r="AT329" s="215" t="s">
        <v>72</v>
      </c>
      <c r="AU329" s="215" t="s">
        <v>81</v>
      </c>
      <c r="AY329" s="214" t="s">
        <v>155</v>
      </c>
      <c r="BK329" s="216">
        <f>BK330</f>
        <v>0</v>
      </c>
    </row>
    <row r="330" s="2" customFormat="1" ht="16.5" customHeight="1">
      <c r="A330" s="39"/>
      <c r="B330" s="40"/>
      <c r="C330" s="219" t="s">
        <v>518</v>
      </c>
      <c r="D330" s="219" t="s">
        <v>157</v>
      </c>
      <c r="E330" s="220" t="s">
        <v>674</v>
      </c>
      <c r="F330" s="221" t="s">
        <v>675</v>
      </c>
      <c r="G330" s="222" t="s">
        <v>658</v>
      </c>
      <c r="H330" s="223">
        <v>36.5</v>
      </c>
      <c r="I330" s="224"/>
      <c r="J330" s="225">
        <f>ROUND(I330*H330,2)</f>
        <v>0</v>
      </c>
      <c r="K330" s="221" t="s">
        <v>161</v>
      </c>
      <c r="L330" s="45"/>
      <c r="M330" s="226" t="s">
        <v>1</v>
      </c>
      <c r="N330" s="227" t="s">
        <v>38</v>
      </c>
      <c r="O330" s="92"/>
      <c r="P330" s="228">
        <f>O330*H330</f>
        <v>0</v>
      </c>
      <c r="Q330" s="228">
        <v>0</v>
      </c>
      <c r="R330" s="228">
        <f>Q330*H330</f>
        <v>0</v>
      </c>
      <c r="S330" s="228">
        <v>0</v>
      </c>
      <c r="T330" s="229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0" t="s">
        <v>162</v>
      </c>
      <c r="AT330" s="230" t="s">
        <v>157</v>
      </c>
      <c r="AU330" s="230" t="s">
        <v>83</v>
      </c>
      <c r="AY330" s="18" t="s">
        <v>155</v>
      </c>
      <c r="BE330" s="231">
        <f>IF(N330="základní",J330,0)</f>
        <v>0</v>
      </c>
      <c r="BF330" s="231">
        <f>IF(N330="snížená",J330,0)</f>
        <v>0</v>
      </c>
      <c r="BG330" s="231">
        <f>IF(N330="zákl. přenesená",J330,0)</f>
        <v>0</v>
      </c>
      <c r="BH330" s="231">
        <f>IF(N330="sníž. přenesená",J330,0)</f>
        <v>0</v>
      </c>
      <c r="BI330" s="231">
        <f>IF(N330="nulová",J330,0)</f>
        <v>0</v>
      </c>
      <c r="BJ330" s="18" t="s">
        <v>81</v>
      </c>
      <c r="BK330" s="231">
        <f>ROUND(I330*H330,2)</f>
        <v>0</v>
      </c>
      <c r="BL330" s="18" t="s">
        <v>162</v>
      </c>
      <c r="BM330" s="230" t="s">
        <v>545</v>
      </c>
    </row>
    <row r="331" s="12" customFormat="1" ht="25.92" customHeight="1">
      <c r="A331" s="12"/>
      <c r="B331" s="203"/>
      <c r="C331" s="204"/>
      <c r="D331" s="205" t="s">
        <v>72</v>
      </c>
      <c r="E331" s="206" t="s">
        <v>677</v>
      </c>
      <c r="F331" s="206" t="s">
        <v>678</v>
      </c>
      <c r="G331" s="204"/>
      <c r="H331" s="204"/>
      <c r="I331" s="207"/>
      <c r="J331" s="208">
        <f>BK331</f>
        <v>0</v>
      </c>
      <c r="K331" s="204"/>
      <c r="L331" s="209"/>
      <c r="M331" s="210"/>
      <c r="N331" s="211"/>
      <c r="O331" s="211"/>
      <c r="P331" s="212">
        <f>P332+P358</f>
        <v>0</v>
      </c>
      <c r="Q331" s="211"/>
      <c r="R331" s="212">
        <f>R332+R358</f>
        <v>1.50138715</v>
      </c>
      <c r="S331" s="211"/>
      <c r="T331" s="213">
        <f>T332+T358</f>
        <v>0.73915300000000006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14" t="s">
        <v>83</v>
      </c>
      <c r="AT331" s="215" t="s">
        <v>72</v>
      </c>
      <c r="AU331" s="215" t="s">
        <v>73</v>
      </c>
      <c r="AY331" s="214" t="s">
        <v>155</v>
      </c>
      <c r="BK331" s="216">
        <f>BK332+BK358</f>
        <v>0</v>
      </c>
    </row>
    <row r="332" s="12" customFormat="1" ht="22.8" customHeight="1">
      <c r="A332" s="12"/>
      <c r="B332" s="203"/>
      <c r="C332" s="204"/>
      <c r="D332" s="205" t="s">
        <v>72</v>
      </c>
      <c r="E332" s="217" t="s">
        <v>811</v>
      </c>
      <c r="F332" s="217" t="s">
        <v>812</v>
      </c>
      <c r="G332" s="204"/>
      <c r="H332" s="204"/>
      <c r="I332" s="207"/>
      <c r="J332" s="218">
        <f>BK332</f>
        <v>0</v>
      </c>
      <c r="K332" s="204"/>
      <c r="L332" s="209"/>
      <c r="M332" s="210"/>
      <c r="N332" s="211"/>
      <c r="O332" s="211"/>
      <c r="P332" s="212">
        <f>SUM(P333:P357)</f>
        <v>0</v>
      </c>
      <c r="Q332" s="211"/>
      <c r="R332" s="212">
        <f>SUM(R333:R357)</f>
        <v>0.84909475000000001</v>
      </c>
      <c r="S332" s="211"/>
      <c r="T332" s="213">
        <f>SUM(T333:T357)</f>
        <v>0.73915300000000006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14" t="s">
        <v>83</v>
      </c>
      <c r="AT332" s="215" t="s">
        <v>72</v>
      </c>
      <c r="AU332" s="215" t="s">
        <v>81</v>
      </c>
      <c r="AY332" s="214" t="s">
        <v>155</v>
      </c>
      <c r="BK332" s="216">
        <f>SUM(BK333:BK357)</f>
        <v>0</v>
      </c>
    </row>
    <row r="333" s="2" customFormat="1" ht="16.5" customHeight="1">
      <c r="A333" s="39"/>
      <c r="B333" s="40"/>
      <c r="C333" s="219" t="s">
        <v>346</v>
      </c>
      <c r="D333" s="219" t="s">
        <v>157</v>
      </c>
      <c r="E333" s="220" t="s">
        <v>813</v>
      </c>
      <c r="F333" s="221" t="s">
        <v>814</v>
      </c>
      <c r="G333" s="222" t="s">
        <v>354</v>
      </c>
      <c r="H333" s="223">
        <v>123.90000000000001</v>
      </c>
      <c r="I333" s="224"/>
      <c r="J333" s="225">
        <f>ROUND(I333*H333,2)</f>
        <v>0</v>
      </c>
      <c r="K333" s="221" t="s">
        <v>161</v>
      </c>
      <c r="L333" s="45"/>
      <c r="M333" s="226" t="s">
        <v>1</v>
      </c>
      <c r="N333" s="227" t="s">
        <v>38</v>
      </c>
      <c r="O333" s="92"/>
      <c r="P333" s="228">
        <f>O333*H333</f>
        <v>0</v>
      </c>
      <c r="Q333" s="228">
        <v>0</v>
      </c>
      <c r="R333" s="228">
        <f>Q333*H333</f>
        <v>0</v>
      </c>
      <c r="S333" s="228">
        <v>0.00167</v>
      </c>
      <c r="T333" s="229">
        <f>S333*H333</f>
        <v>0.20691300000000001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0" t="s">
        <v>200</v>
      </c>
      <c r="AT333" s="230" t="s">
        <v>157</v>
      </c>
      <c r="AU333" s="230" t="s">
        <v>83</v>
      </c>
      <c r="AY333" s="18" t="s">
        <v>155</v>
      </c>
      <c r="BE333" s="231">
        <f>IF(N333="základní",J333,0)</f>
        <v>0</v>
      </c>
      <c r="BF333" s="231">
        <f>IF(N333="snížená",J333,0)</f>
        <v>0</v>
      </c>
      <c r="BG333" s="231">
        <f>IF(N333="zákl. přenesená",J333,0)</f>
        <v>0</v>
      </c>
      <c r="BH333" s="231">
        <f>IF(N333="sníž. přenesená",J333,0)</f>
        <v>0</v>
      </c>
      <c r="BI333" s="231">
        <f>IF(N333="nulová",J333,0)</f>
        <v>0</v>
      </c>
      <c r="BJ333" s="18" t="s">
        <v>81</v>
      </c>
      <c r="BK333" s="231">
        <f>ROUND(I333*H333,2)</f>
        <v>0</v>
      </c>
      <c r="BL333" s="18" t="s">
        <v>200</v>
      </c>
      <c r="BM333" s="230" t="s">
        <v>550</v>
      </c>
    </row>
    <row r="334" s="13" customFormat="1">
      <c r="A334" s="13"/>
      <c r="B334" s="232"/>
      <c r="C334" s="233"/>
      <c r="D334" s="234" t="s">
        <v>163</v>
      </c>
      <c r="E334" s="235" t="s">
        <v>1</v>
      </c>
      <c r="F334" s="236" t="s">
        <v>284</v>
      </c>
      <c r="G334" s="233"/>
      <c r="H334" s="235" t="s">
        <v>1</v>
      </c>
      <c r="I334" s="237"/>
      <c r="J334" s="233"/>
      <c r="K334" s="233"/>
      <c r="L334" s="238"/>
      <c r="M334" s="239"/>
      <c r="N334" s="240"/>
      <c r="O334" s="240"/>
      <c r="P334" s="240"/>
      <c r="Q334" s="240"/>
      <c r="R334" s="240"/>
      <c r="S334" s="240"/>
      <c r="T334" s="241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2" t="s">
        <v>163</v>
      </c>
      <c r="AU334" s="242" t="s">
        <v>83</v>
      </c>
      <c r="AV334" s="13" t="s">
        <v>81</v>
      </c>
      <c r="AW334" s="13" t="s">
        <v>30</v>
      </c>
      <c r="AX334" s="13" t="s">
        <v>73</v>
      </c>
      <c r="AY334" s="242" t="s">
        <v>155</v>
      </c>
    </row>
    <row r="335" s="13" customFormat="1">
      <c r="A335" s="13"/>
      <c r="B335" s="232"/>
      <c r="C335" s="233"/>
      <c r="D335" s="234" t="s">
        <v>163</v>
      </c>
      <c r="E335" s="235" t="s">
        <v>1</v>
      </c>
      <c r="F335" s="236" t="s">
        <v>358</v>
      </c>
      <c r="G335" s="233"/>
      <c r="H335" s="235" t="s">
        <v>1</v>
      </c>
      <c r="I335" s="237"/>
      <c r="J335" s="233"/>
      <c r="K335" s="233"/>
      <c r="L335" s="238"/>
      <c r="M335" s="239"/>
      <c r="N335" s="240"/>
      <c r="O335" s="240"/>
      <c r="P335" s="240"/>
      <c r="Q335" s="240"/>
      <c r="R335" s="240"/>
      <c r="S335" s="240"/>
      <c r="T335" s="241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2" t="s">
        <v>163</v>
      </c>
      <c r="AU335" s="242" t="s">
        <v>83</v>
      </c>
      <c r="AV335" s="13" t="s">
        <v>81</v>
      </c>
      <c r="AW335" s="13" t="s">
        <v>30</v>
      </c>
      <c r="AX335" s="13" t="s">
        <v>73</v>
      </c>
      <c r="AY335" s="242" t="s">
        <v>155</v>
      </c>
    </row>
    <row r="336" s="14" customFormat="1">
      <c r="A336" s="14"/>
      <c r="B336" s="243"/>
      <c r="C336" s="244"/>
      <c r="D336" s="234" t="s">
        <v>163</v>
      </c>
      <c r="E336" s="245" t="s">
        <v>1</v>
      </c>
      <c r="F336" s="246" t="s">
        <v>906</v>
      </c>
      <c r="G336" s="244"/>
      <c r="H336" s="247">
        <v>123.90000000000001</v>
      </c>
      <c r="I336" s="248"/>
      <c r="J336" s="244"/>
      <c r="K336" s="244"/>
      <c r="L336" s="249"/>
      <c r="M336" s="250"/>
      <c r="N336" s="251"/>
      <c r="O336" s="251"/>
      <c r="P336" s="251"/>
      <c r="Q336" s="251"/>
      <c r="R336" s="251"/>
      <c r="S336" s="251"/>
      <c r="T336" s="252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3" t="s">
        <v>163</v>
      </c>
      <c r="AU336" s="253" t="s">
        <v>83</v>
      </c>
      <c r="AV336" s="14" t="s">
        <v>83</v>
      </c>
      <c r="AW336" s="14" t="s">
        <v>30</v>
      </c>
      <c r="AX336" s="14" t="s">
        <v>73</v>
      </c>
      <c r="AY336" s="253" t="s">
        <v>155</v>
      </c>
    </row>
    <row r="337" s="15" customFormat="1">
      <c r="A337" s="15"/>
      <c r="B337" s="254"/>
      <c r="C337" s="255"/>
      <c r="D337" s="234" t="s">
        <v>163</v>
      </c>
      <c r="E337" s="256" t="s">
        <v>1</v>
      </c>
      <c r="F337" s="257" t="s">
        <v>166</v>
      </c>
      <c r="G337" s="255"/>
      <c r="H337" s="258">
        <v>123.90000000000001</v>
      </c>
      <c r="I337" s="259"/>
      <c r="J337" s="255"/>
      <c r="K337" s="255"/>
      <c r="L337" s="260"/>
      <c r="M337" s="261"/>
      <c r="N337" s="262"/>
      <c r="O337" s="262"/>
      <c r="P337" s="262"/>
      <c r="Q337" s="262"/>
      <c r="R337" s="262"/>
      <c r="S337" s="262"/>
      <c r="T337" s="263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64" t="s">
        <v>163</v>
      </c>
      <c r="AU337" s="264" t="s">
        <v>83</v>
      </c>
      <c r="AV337" s="15" t="s">
        <v>162</v>
      </c>
      <c r="AW337" s="15" t="s">
        <v>30</v>
      </c>
      <c r="AX337" s="15" t="s">
        <v>81</v>
      </c>
      <c r="AY337" s="264" t="s">
        <v>155</v>
      </c>
    </row>
    <row r="338" s="2" customFormat="1" ht="21.75" customHeight="1">
      <c r="A338" s="39"/>
      <c r="B338" s="40"/>
      <c r="C338" s="219" t="s">
        <v>547</v>
      </c>
      <c r="D338" s="219" t="s">
        <v>157</v>
      </c>
      <c r="E338" s="220" t="s">
        <v>947</v>
      </c>
      <c r="F338" s="221" t="s">
        <v>948</v>
      </c>
      <c r="G338" s="222" t="s">
        <v>354</v>
      </c>
      <c r="H338" s="223">
        <v>168</v>
      </c>
      <c r="I338" s="224"/>
      <c r="J338" s="225">
        <f>ROUND(I338*H338,2)</f>
        <v>0</v>
      </c>
      <c r="K338" s="221" t="s">
        <v>161</v>
      </c>
      <c r="L338" s="45"/>
      <c r="M338" s="226" t="s">
        <v>1</v>
      </c>
      <c r="N338" s="227" t="s">
        <v>38</v>
      </c>
      <c r="O338" s="92"/>
      <c r="P338" s="228">
        <f>O338*H338</f>
        <v>0</v>
      </c>
      <c r="Q338" s="228">
        <v>0</v>
      </c>
      <c r="R338" s="228">
        <f>Q338*H338</f>
        <v>0</v>
      </c>
      <c r="S338" s="228">
        <v>0.0022300000000000002</v>
      </c>
      <c r="T338" s="229">
        <f>S338*H338</f>
        <v>0.37464000000000003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0" t="s">
        <v>200</v>
      </c>
      <c r="AT338" s="230" t="s">
        <v>157</v>
      </c>
      <c r="AU338" s="230" t="s">
        <v>83</v>
      </c>
      <c r="AY338" s="18" t="s">
        <v>155</v>
      </c>
      <c r="BE338" s="231">
        <f>IF(N338="základní",J338,0)</f>
        <v>0</v>
      </c>
      <c r="BF338" s="231">
        <f>IF(N338="snížená",J338,0)</f>
        <v>0</v>
      </c>
      <c r="BG338" s="231">
        <f>IF(N338="zákl. přenesená",J338,0)</f>
        <v>0</v>
      </c>
      <c r="BH338" s="231">
        <f>IF(N338="sníž. přenesená",J338,0)</f>
        <v>0</v>
      </c>
      <c r="BI338" s="231">
        <f>IF(N338="nulová",J338,0)</f>
        <v>0</v>
      </c>
      <c r="BJ338" s="18" t="s">
        <v>81</v>
      </c>
      <c r="BK338" s="231">
        <f>ROUND(I338*H338,2)</f>
        <v>0</v>
      </c>
      <c r="BL338" s="18" t="s">
        <v>200</v>
      </c>
      <c r="BM338" s="230" t="s">
        <v>554</v>
      </c>
    </row>
    <row r="339" s="13" customFormat="1">
      <c r="A339" s="13"/>
      <c r="B339" s="232"/>
      <c r="C339" s="233"/>
      <c r="D339" s="234" t="s">
        <v>163</v>
      </c>
      <c r="E339" s="235" t="s">
        <v>1</v>
      </c>
      <c r="F339" s="236" t="s">
        <v>565</v>
      </c>
      <c r="G339" s="233"/>
      <c r="H339" s="235" t="s">
        <v>1</v>
      </c>
      <c r="I339" s="237"/>
      <c r="J339" s="233"/>
      <c r="K339" s="233"/>
      <c r="L339" s="238"/>
      <c r="M339" s="239"/>
      <c r="N339" s="240"/>
      <c r="O339" s="240"/>
      <c r="P339" s="240"/>
      <c r="Q339" s="240"/>
      <c r="R339" s="240"/>
      <c r="S339" s="240"/>
      <c r="T339" s="241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2" t="s">
        <v>163</v>
      </c>
      <c r="AU339" s="242" t="s">
        <v>83</v>
      </c>
      <c r="AV339" s="13" t="s">
        <v>81</v>
      </c>
      <c r="AW339" s="13" t="s">
        <v>30</v>
      </c>
      <c r="AX339" s="13" t="s">
        <v>73</v>
      </c>
      <c r="AY339" s="242" t="s">
        <v>155</v>
      </c>
    </row>
    <row r="340" s="14" customFormat="1">
      <c r="A340" s="14"/>
      <c r="B340" s="243"/>
      <c r="C340" s="244"/>
      <c r="D340" s="234" t="s">
        <v>163</v>
      </c>
      <c r="E340" s="245" t="s">
        <v>1</v>
      </c>
      <c r="F340" s="246" t="s">
        <v>949</v>
      </c>
      <c r="G340" s="244"/>
      <c r="H340" s="247">
        <v>168</v>
      </c>
      <c r="I340" s="248"/>
      <c r="J340" s="244"/>
      <c r="K340" s="244"/>
      <c r="L340" s="249"/>
      <c r="M340" s="250"/>
      <c r="N340" s="251"/>
      <c r="O340" s="251"/>
      <c r="P340" s="251"/>
      <c r="Q340" s="251"/>
      <c r="R340" s="251"/>
      <c r="S340" s="251"/>
      <c r="T340" s="252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3" t="s">
        <v>163</v>
      </c>
      <c r="AU340" s="253" t="s">
        <v>83</v>
      </c>
      <c r="AV340" s="14" t="s">
        <v>83</v>
      </c>
      <c r="AW340" s="14" t="s">
        <v>30</v>
      </c>
      <c r="AX340" s="14" t="s">
        <v>73</v>
      </c>
      <c r="AY340" s="253" t="s">
        <v>155</v>
      </c>
    </row>
    <row r="341" s="15" customFormat="1">
      <c r="A341" s="15"/>
      <c r="B341" s="254"/>
      <c r="C341" s="255"/>
      <c r="D341" s="234" t="s">
        <v>163</v>
      </c>
      <c r="E341" s="256" t="s">
        <v>1</v>
      </c>
      <c r="F341" s="257" t="s">
        <v>166</v>
      </c>
      <c r="G341" s="255"/>
      <c r="H341" s="258">
        <v>168</v>
      </c>
      <c r="I341" s="259"/>
      <c r="J341" s="255"/>
      <c r="K341" s="255"/>
      <c r="L341" s="260"/>
      <c r="M341" s="261"/>
      <c r="N341" s="262"/>
      <c r="O341" s="262"/>
      <c r="P341" s="262"/>
      <c r="Q341" s="262"/>
      <c r="R341" s="262"/>
      <c r="S341" s="262"/>
      <c r="T341" s="263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64" t="s">
        <v>163</v>
      </c>
      <c r="AU341" s="264" t="s">
        <v>83</v>
      </c>
      <c r="AV341" s="15" t="s">
        <v>162</v>
      </c>
      <c r="AW341" s="15" t="s">
        <v>30</v>
      </c>
      <c r="AX341" s="15" t="s">
        <v>81</v>
      </c>
      <c r="AY341" s="264" t="s">
        <v>155</v>
      </c>
    </row>
    <row r="342" s="2" customFormat="1" ht="16.5" customHeight="1">
      <c r="A342" s="39"/>
      <c r="B342" s="40"/>
      <c r="C342" s="219" t="s">
        <v>355</v>
      </c>
      <c r="D342" s="219" t="s">
        <v>157</v>
      </c>
      <c r="E342" s="220" t="s">
        <v>817</v>
      </c>
      <c r="F342" s="221" t="s">
        <v>818</v>
      </c>
      <c r="G342" s="222" t="s">
        <v>354</v>
      </c>
      <c r="H342" s="223">
        <v>40</v>
      </c>
      <c r="I342" s="224"/>
      <c r="J342" s="225">
        <f>ROUND(I342*H342,2)</f>
        <v>0</v>
      </c>
      <c r="K342" s="221" t="s">
        <v>161</v>
      </c>
      <c r="L342" s="45"/>
      <c r="M342" s="226" t="s">
        <v>1</v>
      </c>
      <c r="N342" s="227" t="s">
        <v>38</v>
      </c>
      <c r="O342" s="92"/>
      <c r="P342" s="228">
        <f>O342*H342</f>
        <v>0</v>
      </c>
      <c r="Q342" s="228">
        <v>0</v>
      </c>
      <c r="R342" s="228">
        <f>Q342*H342</f>
        <v>0</v>
      </c>
      <c r="S342" s="228">
        <v>0.0039399999999999999</v>
      </c>
      <c r="T342" s="229">
        <f>S342*H342</f>
        <v>0.15759999999999999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0" t="s">
        <v>200</v>
      </c>
      <c r="AT342" s="230" t="s">
        <v>157</v>
      </c>
      <c r="AU342" s="230" t="s">
        <v>83</v>
      </c>
      <c r="AY342" s="18" t="s">
        <v>155</v>
      </c>
      <c r="BE342" s="231">
        <f>IF(N342="základní",J342,0)</f>
        <v>0</v>
      </c>
      <c r="BF342" s="231">
        <f>IF(N342="snížená",J342,0)</f>
        <v>0</v>
      </c>
      <c r="BG342" s="231">
        <f>IF(N342="zákl. přenesená",J342,0)</f>
        <v>0</v>
      </c>
      <c r="BH342" s="231">
        <f>IF(N342="sníž. přenesená",J342,0)</f>
        <v>0</v>
      </c>
      <c r="BI342" s="231">
        <f>IF(N342="nulová",J342,0)</f>
        <v>0</v>
      </c>
      <c r="BJ342" s="18" t="s">
        <v>81</v>
      </c>
      <c r="BK342" s="231">
        <f>ROUND(I342*H342,2)</f>
        <v>0</v>
      </c>
      <c r="BL342" s="18" t="s">
        <v>200</v>
      </c>
      <c r="BM342" s="230" t="s">
        <v>559</v>
      </c>
    </row>
    <row r="343" s="13" customFormat="1">
      <c r="A343" s="13"/>
      <c r="B343" s="232"/>
      <c r="C343" s="233"/>
      <c r="D343" s="234" t="s">
        <v>163</v>
      </c>
      <c r="E343" s="235" t="s">
        <v>1</v>
      </c>
      <c r="F343" s="236" t="s">
        <v>565</v>
      </c>
      <c r="G343" s="233"/>
      <c r="H343" s="235" t="s">
        <v>1</v>
      </c>
      <c r="I343" s="237"/>
      <c r="J343" s="233"/>
      <c r="K343" s="233"/>
      <c r="L343" s="238"/>
      <c r="M343" s="239"/>
      <c r="N343" s="240"/>
      <c r="O343" s="240"/>
      <c r="P343" s="240"/>
      <c r="Q343" s="240"/>
      <c r="R343" s="240"/>
      <c r="S343" s="240"/>
      <c r="T343" s="241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2" t="s">
        <v>163</v>
      </c>
      <c r="AU343" s="242" t="s">
        <v>83</v>
      </c>
      <c r="AV343" s="13" t="s">
        <v>81</v>
      </c>
      <c r="AW343" s="13" t="s">
        <v>30</v>
      </c>
      <c r="AX343" s="13" t="s">
        <v>73</v>
      </c>
      <c r="AY343" s="242" t="s">
        <v>155</v>
      </c>
    </row>
    <row r="344" s="14" customFormat="1">
      <c r="A344" s="14"/>
      <c r="B344" s="243"/>
      <c r="C344" s="244"/>
      <c r="D344" s="234" t="s">
        <v>163</v>
      </c>
      <c r="E344" s="245" t="s">
        <v>1</v>
      </c>
      <c r="F344" s="246" t="s">
        <v>950</v>
      </c>
      <c r="G344" s="244"/>
      <c r="H344" s="247">
        <v>40</v>
      </c>
      <c r="I344" s="248"/>
      <c r="J344" s="244"/>
      <c r="K344" s="244"/>
      <c r="L344" s="249"/>
      <c r="M344" s="250"/>
      <c r="N344" s="251"/>
      <c r="O344" s="251"/>
      <c r="P344" s="251"/>
      <c r="Q344" s="251"/>
      <c r="R344" s="251"/>
      <c r="S344" s="251"/>
      <c r="T344" s="252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3" t="s">
        <v>163</v>
      </c>
      <c r="AU344" s="253" t="s">
        <v>83</v>
      </c>
      <c r="AV344" s="14" t="s">
        <v>83</v>
      </c>
      <c r="AW344" s="14" t="s">
        <v>30</v>
      </c>
      <c r="AX344" s="14" t="s">
        <v>73</v>
      </c>
      <c r="AY344" s="253" t="s">
        <v>155</v>
      </c>
    </row>
    <row r="345" s="15" customFormat="1">
      <c r="A345" s="15"/>
      <c r="B345" s="254"/>
      <c r="C345" s="255"/>
      <c r="D345" s="234" t="s">
        <v>163</v>
      </c>
      <c r="E345" s="256" t="s">
        <v>1</v>
      </c>
      <c r="F345" s="257" t="s">
        <v>166</v>
      </c>
      <c r="G345" s="255"/>
      <c r="H345" s="258">
        <v>40</v>
      </c>
      <c r="I345" s="259"/>
      <c r="J345" s="255"/>
      <c r="K345" s="255"/>
      <c r="L345" s="260"/>
      <c r="M345" s="261"/>
      <c r="N345" s="262"/>
      <c r="O345" s="262"/>
      <c r="P345" s="262"/>
      <c r="Q345" s="262"/>
      <c r="R345" s="262"/>
      <c r="S345" s="262"/>
      <c r="T345" s="263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64" t="s">
        <v>163</v>
      </c>
      <c r="AU345" s="264" t="s">
        <v>83</v>
      </c>
      <c r="AV345" s="15" t="s">
        <v>162</v>
      </c>
      <c r="AW345" s="15" t="s">
        <v>30</v>
      </c>
      <c r="AX345" s="15" t="s">
        <v>81</v>
      </c>
      <c r="AY345" s="264" t="s">
        <v>155</v>
      </c>
    </row>
    <row r="346" s="2" customFormat="1" ht="24.15" customHeight="1">
      <c r="A346" s="39"/>
      <c r="B346" s="40"/>
      <c r="C346" s="219" t="s">
        <v>556</v>
      </c>
      <c r="D346" s="219" t="s">
        <v>157</v>
      </c>
      <c r="E346" s="220" t="s">
        <v>827</v>
      </c>
      <c r="F346" s="221" t="s">
        <v>828</v>
      </c>
      <c r="G346" s="222" t="s">
        <v>354</v>
      </c>
      <c r="H346" s="223">
        <v>142.48500000000001</v>
      </c>
      <c r="I346" s="224"/>
      <c r="J346" s="225">
        <f>ROUND(I346*H346,2)</f>
        <v>0</v>
      </c>
      <c r="K346" s="221" t="s">
        <v>161</v>
      </c>
      <c r="L346" s="45"/>
      <c r="M346" s="226" t="s">
        <v>1</v>
      </c>
      <c r="N346" s="227" t="s">
        <v>38</v>
      </c>
      <c r="O346" s="92"/>
      <c r="P346" s="228">
        <f>O346*H346</f>
        <v>0</v>
      </c>
      <c r="Q346" s="228">
        <v>0.0053499999999999997</v>
      </c>
      <c r="R346" s="228">
        <f>Q346*H346</f>
        <v>0.76229475000000002</v>
      </c>
      <c r="S346" s="228">
        <v>0</v>
      </c>
      <c r="T346" s="229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0" t="s">
        <v>200</v>
      </c>
      <c r="AT346" s="230" t="s">
        <v>157</v>
      </c>
      <c r="AU346" s="230" t="s">
        <v>83</v>
      </c>
      <c r="AY346" s="18" t="s">
        <v>155</v>
      </c>
      <c r="BE346" s="231">
        <f>IF(N346="základní",J346,0)</f>
        <v>0</v>
      </c>
      <c r="BF346" s="231">
        <f>IF(N346="snížená",J346,0)</f>
        <v>0</v>
      </c>
      <c r="BG346" s="231">
        <f>IF(N346="zákl. přenesená",J346,0)</f>
        <v>0</v>
      </c>
      <c r="BH346" s="231">
        <f>IF(N346="sníž. přenesená",J346,0)</f>
        <v>0</v>
      </c>
      <c r="BI346" s="231">
        <f>IF(N346="nulová",J346,0)</f>
        <v>0</v>
      </c>
      <c r="BJ346" s="18" t="s">
        <v>81</v>
      </c>
      <c r="BK346" s="231">
        <f>ROUND(I346*H346,2)</f>
        <v>0</v>
      </c>
      <c r="BL346" s="18" t="s">
        <v>200</v>
      </c>
      <c r="BM346" s="230" t="s">
        <v>563</v>
      </c>
    </row>
    <row r="347" s="13" customFormat="1">
      <c r="A347" s="13"/>
      <c r="B347" s="232"/>
      <c r="C347" s="233"/>
      <c r="D347" s="234" t="s">
        <v>163</v>
      </c>
      <c r="E347" s="235" t="s">
        <v>1</v>
      </c>
      <c r="F347" s="236" t="s">
        <v>284</v>
      </c>
      <c r="G347" s="233"/>
      <c r="H347" s="235" t="s">
        <v>1</v>
      </c>
      <c r="I347" s="237"/>
      <c r="J347" s="233"/>
      <c r="K347" s="233"/>
      <c r="L347" s="238"/>
      <c r="M347" s="239"/>
      <c r="N347" s="240"/>
      <c r="O347" s="240"/>
      <c r="P347" s="240"/>
      <c r="Q347" s="240"/>
      <c r="R347" s="240"/>
      <c r="S347" s="240"/>
      <c r="T347" s="241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2" t="s">
        <v>163</v>
      </c>
      <c r="AU347" s="242" t="s">
        <v>83</v>
      </c>
      <c r="AV347" s="13" t="s">
        <v>81</v>
      </c>
      <c r="AW347" s="13" t="s">
        <v>30</v>
      </c>
      <c r="AX347" s="13" t="s">
        <v>73</v>
      </c>
      <c r="AY347" s="242" t="s">
        <v>155</v>
      </c>
    </row>
    <row r="348" s="13" customFormat="1">
      <c r="A348" s="13"/>
      <c r="B348" s="232"/>
      <c r="C348" s="233"/>
      <c r="D348" s="234" t="s">
        <v>163</v>
      </c>
      <c r="E348" s="235" t="s">
        <v>1</v>
      </c>
      <c r="F348" s="236" t="s">
        <v>358</v>
      </c>
      <c r="G348" s="233"/>
      <c r="H348" s="235" t="s">
        <v>1</v>
      </c>
      <c r="I348" s="237"/>
      <c r="J348" s="233"/>
      <c r="K348" s="233"/>
      <c r="L348" s="238"/>
      <c r="M348" s="239"/>
      <c r="N348" s="240"/>
      <c r="O348" s="240"/>
      <c r="P348" s="240"/>
      <c r="Q348" s="240"/>
      <c r="R348" s="240"/>
      <c r="S348" s="240"/>
      <c r="T348" s="241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2" t="s">
        <v>163</v>
      </c>
      <c r="AU348" s="242" t="s">
        <v>83</v>
      </c>
      <c r="AV348" s="13" t="s">
        <v>81</v>
      </c>
      <c r="AW348" s="13" t="s">
        <v>30</v>
      </c>
      <c r="AX348" s="13" t="s">
        <v>73</v>
      </c>
      <c r="AY348" s="242" t="s">
        <v>155</v>
      </c>
    </row>
    <row r="349" s="14" customFormat="1">
      <c r="A349" s="14"/>
      <c r="B349" s="243"/>
      <c r="C349" s="244"/>
      <c r="D349" s="234" t="s">
        <v>163</v>
      </c>
      <c r="E349" s="245" t="s">
        <v>1</v>
      </c>
      <c r="F349" s="246" t="s">
        <v>906</v>
      </c>
      <c r="G349" s="244"/>
      <c r="H349" s="247">
        <v>123.90000000000001</v>
      </c>
      <c r="I349" s="248"/>
      <c r="J349" s="244"/>
      <c r="K349" s="244"/>
      <c r="L349" s="249"/>
      <c r="M349" s="250"/>
      <c r="N349" s="251"/>
      <c r="O349" s="251"/>
      <c r="P349" s="251"/>
      <c r="Q349" s="251"/>
      <c r="R349" s="251"/>
      <c r="S349" s="251"/>
      <c r="T349" s="252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3" t="s">
        <v>163</v>
      </c>
      <c r="AU349" s="253" t="s">
        <v>83</v>
      </c>
      <c r="AV349" s="14" t="s">
        <v>83</v>
      </c>
      <c r="AW349" s="14" t="s">
        <v>30</v>
      </c>
      <c r="AX349" s="14" t="s">
        <v>73</v>
      </c>
      <c r="AY349" s="253" t="s">
        <v>155</v>
      </c>
    </row>
    <row r="350" s="15" customFormat="1">
      <c r="A350" s="15"/>
      <c r="B350" s="254"/>
      <c r="C350" s="255"/>
      <c r="D350" s="234" t="s">
        <v>163</v>
      </c>
      <c r="E350" s="256" t="s">
        <v>1</v>
      </c>
      <c r="F350" s="257" t="s">
        <v>166</v>
      </c>
      <c r="G350" s="255"/>
      <c r="H350" s="258">
        <v>123.90000000000001</v>
      </c>
      <c r="I350" s="259"/>
      <c r="J350" s="255"/>
      <c r="K350" s="255"/>
      <c r="L350" s="260"/>
      <c r="M350" s="261"/>
      <c r="N350" s="262"/>
      <c r="O350" s="262"/>
      <c r="P350" s="262"/>
      <c r="Q350" s="262"/>
      <c r="R350" s="262"/>
      <c r="S350" s="262"/>
      <c r="T350" s="263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64" t="s">
        <v>163</v>
      </c>
      <c r="AU350" s="264" t="s">
        <v>83</v>
      </c>
      <c r="AV350" s="15" t="s">
        <v>162</v>
      </c>
      <c r="AW350" s="15" t="s">
        <v>30</v>
      </c>
      <c r="AX350" s="15" t="s">
        <v>73</v>
      </c>
      <c r="AY350" s="264" t="s">
        <v>155</v>
      </c>
    </row>
    <row r="351" s="14" customFormat="1">
      <c r="A351" s="14"/>
      <c r="B351" s="243"/>
      <c r="C351" s="244"/>
      <c r="D351" s="234" t="s">
        <v>163</v>
      </c>
      <c r="E351" s="245" t="s">
        <v>1</v>
      </c>
      <c r="F351" s="246" t="s">
        <v>951</v>
      </c>
      <c r="G351" s="244"/>
      <c r="H351" s="247">
        <v>142.48500000000001</v>
      </c>
      <c r="I351" s="248"/>
      <c r="J351" s="244"/>
      <c r="K351" s="244"/>
      <c r="L351" s="249"/>
      <c r="M351" s="250"/>
      <c r="N351" s="251"/>
      <c r="O351" s="251"/>
      <c r="P351" s="251"/>
      <c r="Q351" s="251"/>
      <c r="R351" s="251"/>
      <c r="S351" s="251"/>
      <c r="T351" s="252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3" t="s">
        <v>163</v>
      </c>
      <c r="AU351" s="253" t="s">
        <v>83</v>
      </c>
      <c r="AV351" s="14" t="s">
        <v>83</v>
      </c>
      <c r="AW351" s="14" t="s">
        <v>30</v>
      </c>
      <c r="AX351" s="14" t="s">
        <v>73</v>
      </c>
      <c r="AY351" s="253" t="s">
        <v>155</v>
      </c>
    </row>
    <row r="352" s="15" customFormat="1">
      <c r="A352" s="15"/>
      <c r="B352" s="254"/>
      <c r="C352" s="255"/>
      <c r="D352" s="234" t="s">
        <v>163</v>
      </c>
      <c r="E352" s="256" t="s">
        <v>1</v>
      </c>
      <c r="F352" s="257" t="s">
        <v>166</v>
      </c>
      <c r="G352" s="255"/>
      <c r="H352" s="258">
        <v>142.48500000000001</v>
      </c>
      <c r="I352" s="259"/>
      <c r="J352" s="255"/>
      <c r="K352" s="255"/>
      <c r="L352" s="260"/>
      <c r="M352" s="261"/>
      <c r="N352" s="262"/>
      <c r="O352" s="262"/>
      <c r="P352" s="262"/>
      <c r="Q352" s="262"/>
      <c r="R352" s="262"/>
      <c r="S352" s="262"/>
      <c r="T352" s="263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64" t="s">
        <v>163</v>
      </c>
      <c r="AU352" s="264" t="s">
        <v>83</v>
      </c>
      <c r="AV352" s="15" t="s">
        <v>162</v>
      </c>
      <c r="AW352" s="15" t="s">
        <v>30</v>
      </c>
      <c r="AX352" s="15" t="s">
        <v>81</v>
      </c>
      <c r="AY352" s="264" t="s">
        <v>155</v>
      </c>
    </row>
    <row r="353" s="2" customFormat="1" ht="24.15" customHeight="1">
      <c r="A353" s="39"/>
      <c r="B353" s="40"/>
      <c r="C353" s="219" t="s">
        <v>375</v>
      </c>
      <c r="D353" s="219" t="s">
        <v>157</v>
      </c>
      <c r="E353" s="220" t="s">
        <v>831</v>
      </c>
      <c r="F353" s="221" t="s">
        <v>832</v>
      </c>
      <c r="G353" s="222" t="s">
        <v>354</v>
      </c>
      <c r="H353" s="223">
        <v>40</v>
      </c>
      <c r="I353" s="224"/>
      <c r="J353" s="225">
        <f>ROUND(I353*H353,2)</f>
        <v>0</v>
      </c>
      <c r="K353" s="221" t="s">
        <v>161</v>
      </c>
      <c r="L353" s="45"/>
      <c r="M353" s="226" t="s">
        <v>1</v>
      </c>
      <c r="N353" s="227" t="s">
        <v>38</v>
      </c>
      <c r="O353" s="92"/>
      <c r="P353" s="228">
        <f>O353*H353</f>
        <v>0</v>
      </c>
      <c r="Q353" s="228">
        <v>0.0021700000000000001</v>
      </c>
      <c r="R353" s="228">
        <f>Q353*H353</f>
        <v>0.086800000000000002</v>
      </c>
      <c r="S353" s="228">
        <v>0</v>
      </c>
      <c r="T353" s="229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0" t="s">
        <v>200</v>
      </c>
      <c r="AT353" s="230" t="s">
        <v>157</v>
      </c>
      <c r="AU353" s="230" t="s">
        <v>83</v>
      </c>
      <c r="AY353" s="18" t="s">
        <v>155</v>
      </c>
      <c r="BE353" s="231">
        <f>IF(N353="základní",J353,0)</f>
        <v>0</v>
      </c>
      <c r="BF353" s="231">
        <f>IF(N353="snížená",J353,0)</f>
        <v>0</v>
      </c>
      <c r="BG353" s="231">
        <f>IF(N353="zákl. přenesená",J353,0)</f>
        <v>0</v>
      </c>
      <c r="BH353" s="231">
        <f>IF(N353="sníž. přenesená",J353,0)</f>
        <v>0</v>
      </c>
      <c r="BI353" s="231">
        <f>IF(N353="nulová",J353,0)</f>
        <v>0</v>
      </c>
      <c r="BJ353" s="18" t="s">
        <v>81</v>
      </c>
      <c r="BK353" s="231">
        <f>ROUND(I353*H353,2)</f>
        <v>0</v>
      </c>
      <c r="BL353" s="18" t="s">
        <v>200</v>
      </c>
      <c r="BM353" s="230" t="s">
        <v>569</v>
      </c>
    </row>
    <row r="354" s="13" customFormat="1">
      <c r="A354" s="13"/>
      <c r="B354" s="232"/>
      <c r="C354" s="233"/>
      <c r="D354" s="234" t="s">
        <v>163</v>
      </c>
      <c r="E354" s="235" t="s">
        <v>1</v>
      </c>
      <c r="F354" s="236" t="s">
        <v>565</v>
      </c>
      <c r="G354" s="233"/>
      <c r="H354" s="235" t="s">
        <v>1</v>
      </c>
      <c r="I354" s="237"/>
      <c r="J354" s="233"/>
      <c r="K354" s="233"/>
      <c r="L354" s="238"/>
      <c r="M354" s="239"/>
      <c r="N354" s="240"/>
      <c r="O354" s="240"/>
      <c r="P354" s="240"/>
      <c r="Q354" s="240"/>
      <c r="R354" s="240"/>
      <c r="S354" s="240"/>
      <c r="T354" s="241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2" t="s">
        <v>163</v>
      </c>
      <c r="AU354" s="242" t="s">
        <v>83</v>
      </c>
      <c r="AV354" s="13" t="s">
        <v>81</v>
      </c>
      <c r="AW354" s="13" t="s">
        <v>30</v>
      </c>
      <c r="AX354" s="13" t="s">
        <v>73</v>
      </c>
      <c r="AY354" s="242" t="s">
        <v>155</v>
      </c>
    </row>
    <row r="355" s="14" customFormat="1">
      <c r="A355" s="14"/>
      <c r="B355" s="243"/>
      <c r="C355" s="244"/>
      <c r="D355" s="234" t="s">
        <v>163</v>
      </c>
      <c r="E355" s="245" t="s">
        <v>1</v>
      </c>
      <c r="F355" s="246" t="s">
        <v>950</v>
      </c>
      <c r="G355" s="244"/>
      <c r="H355" s="247">
        <v>40</v>
      </c>
      <c r="I355" s="248"/>
      <c r="J355" s="244"/>
      <c r="K355" s="244"/>
      <c r="L355" s="249"/>
      <c r="M355" s="250"/>
      <c r="N355" s="251"/>
      <c r="O355" s="251"/>
      <c r="P355" s="251"/>
      <c r="Q355" s="251"/>
      <c r="R355" s="251"/>
      <c r="S355" s="251"/>
      <c r="T355" s="252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3" t="s">
        <v>163</v>
      </c>
      <c r="AU355" s="253" t="s">
        <v>83</v>
      </c>
      <c r="AV355" s="14" t="s">
        <v>83</v>
      </c>
      <c r="AW355" s="14" t="s">
        <v>30</v>
      </c>
      <c r="AX355" s="14" t="s">
        <v>73</v>
      </c>
      <c r="AY355" s="253" t="s">
        <v>155</v>
      </c>
    </row>
    <row r="356" s="15" customFormat="1">
      <c r="A356" s="15"/>
      <c r="B356" s="254"/>
      <c r="C356" s="255"/>
      <c r="D356" s="234" t="s">
        <v>163</v>
      </c>
      <c r="E356" s="256" t="s">
        <v>1</v>
      </c>
      <c r="F356" s="257" t="s">
        <v>166</v>
      </c>
      <c r="G356" s="255"/>
      <c r="H356" s="258">
        <v>40</v>
      </c>
      <c r="I356" s="259"/>
      <c r="J356" s="255"/>
      <c r="K356" s="255"/>
      <c r="L356" s="260"/>
      <c r="M356" s="261"/>
      <c r="N356" s="262"/>
      <c r="O356" s="262"/>
      <c r="P356" s="262"/>
      <c r="Q356" s="262"/>
      <c r="R356" s="262"/>
      <c r="S356" s="262"/>
      <c r="T356" s="263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64" t="s">
        <v>163</v>
      </c>
      <c r="AU356" s="264" t="s">
        <v>83</v>
      </c>
      <c r="AV356" s="15" t="s">
        <v>162</v>
      </c>
      <c r="AW356" s="15" t="s">
        <v>30</v>
      </c>
      <c r="AX356" s="15" t="s">
        <v>81</v>
      </c>
      <c r="AY356" s="264" t="s">
        <v>155</v>
      </c>
    </row>
    <row r="357" s="2" customFormat="1" ht="24.15" customHeight="1">
      <c r="A357" s="39"/>
      <c r="B357" s="40"/>
      <c r="C357" s="219" t="s">
        <v>566</v>
      </c>
      <c r="D357" s="219" t="s">
        <v>157</v>
      </c>
      <c r="E357" s="220" t="s">
        <v>836</v>
      </c>
      <c r="F357" s="221" t="s">
        <v>837</v>
      </c>
      <c r="G357" s="222" t="s">
        <v>658</v>
      </c>
      <c r="H357" s="223">
        <v>0.84899999999999998</v>
      </c>
      <c r="I357" s="224"/>
      <c r="J357" s="225">
        <f>ROUND(I357*H357,2)</f>
        <v>0</v>
      </c>
      <c r="K357" s="221" t="s">
        <v>161</v>
      </c>
      <c r="L357" s="45"/>
      <c r="M357" s="226" t="s">
        <v>1</v>
      </c>
      <c r="N357" s="227" t="s">
        <v>38</v>
      </c>
      <c r="O357" s="92"/>
      <c r="P357" s="228">
        <f>O357*H357</f>
        <v>0</v>
      </c>
      <c r="Q357" s="228">
        <v>0</v>
      </c>
      <c r="R357" s="228">
        <f>Q357*H357</f>
        <v>0</v>
      </c>
      <c r="S357" s="228">
        <v>0</v>
      </c>
      <c r="T357" s="229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0" t="s">
        <v>200</v>
      </c>
      <c r="AT357" s="230" t="s">
        <v>157</v>
      </c>
      <c r="AU357" s="230" t="s">
        <v>83</v>
      </c>
      <c r="AY357" s="18" t="s">
        <v>155</v>
      </c>
      <c r="BE357" s="231">
        <f>IF(N357="základní",J357,0)</f>
        <v>0</v>
      </c>
      <c r="BF357" s="231">
        <f>IF(N357="snížená",J357,0)</f>
        <v>0</v>
      </c>
      <c r="BG357" s="231">
        <f>IF(N357="zákl. přenesená",J357,0)</f>
        <v>0</v>
      </c>
      <c r="BH357" s="231">
        <f>IF(N357="sníž. přenesená",J357,0)</f>
        <v>0</v>
      </c>
      <c r="BI357" s="231">
        <f>IF(N357="nulová",J357,0)</f>
        <v>0</v>
      </c>
      <c r="BJ357" s="18" t="s">
        <v>81</v>
      </c>
      <c r="BK357" s="231">
        <f>ROUND(I357*H357,2)</f>
        <v>0</v>
      </c>
      <c r="BL357" s="18" t="s">
        <v>200</v>
      </c>
      <c r="BM357" s="230" t="s">
        <v>572</v>
      </c>
    </row>
    <row r="358" s="12" customFormat="1" ht="22.8" customHeight="1">
      <c r="A358" s="12"/>
      <c r="B358" s="203"/>
      <c r="C358" s="204"/>
      <c r="D358" s="205" t="s">
        <v>72</v>
      </c>
      <c r="E358" s="217" t="s">
        <v>952</v>
      </c>
      <c r="F358" s="217" t="s">
        <v>953</v>
      </c>
      <c r="G358" s="204"/>
      <c r="H358" s="204"/>
      <c r="I358" s="207"/>
      <c r="J358" s="218">
        <f>BK358</f>
        <v>0</v>
      </c>
      <c r="K358" s="204"/>
      <c r="L358" s="209"/>
      <c r="M358" s="210"/>
      <c r="N358" s="211"/>
      <c r="O358" s="211"/>
      <c r="P358" s="212">
        <f>SUM(P359:P393)</f>
        <v>0</v>
      </c>
      <c r="Q358" s="211"/>
      <c r="R358" s="212">
        <f>SUM(R359:R393)</f>
        <v>0.65229239999999999</v>
      </c>
      <c r="S358" s="211"/>
      <c r="T358" s="213">
        <f>SUM(T359:T393)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14" t="s">
        <v>83</v>
      </c>
      <c r="AT358" s="215" t="s">
        <v>72</v>
      </c>
      <c r="AU358" s="215" t="s">
        <v>81</v>
      </c>
      <c r="AY358" s="214" t="s">
        <v>155</v>
      </c>
      <c r="BK358" s="216">
        <f>SUM(BK359:BK393)</f>
        <v>0</v>
      </c>
    </row>
    <row r="359" s="2" customFormat="1" ht="33" customHeight="1">
      <c r="A359" s="39"/>
      <c r="B359" s="40"/>
      <c r="C359" s="219" t="s">
        <v>377</v>
      </c>
      <c r="D359" s="219" t="s">
        <v>157</v>
      </c>
      <c r="E359" s="220" t="s">
        <v>954</v>
      </c>
      <c r="F359" s="221" t="s">
        <v>955</v>
      </c>
      <c r="G359" s="222" t="s">
        <v>354</v>
      </c>
      <c r="H359" s="223">
        <v>400.39999999999998</v>
      </c>
      <c r="I359" s="224"/>
      <c r="J359" s="225">
        <f>ROUND(I359*H359,2)</f>
        <v>0</v>
      </c>
      <c r="K359" s="221" t="s">
        <v>161</v>
      </c>
      <c r="L359" s="45"/>
      <c r="M359" s="226" t="s">
        <v>1</v>
      </c>
      <c r="N359" s="227" t="s">
        <v>38</v>
      </c>
      <c r="O359" s="92"/>
      <c r="P359" s="228">
        <f>O359*H359</f>
        <v>0</v>
      </c>
      <c r="Q359" s="228">
        <v>0.00048000000000000001</v>
      </c>
      <c r="R359" s="228">
        <f>Q359*H359</f>
        <v>0.192192</v>
      </c>
      <c r="S359" s="228">
        <v>0</v>
      </c>
      <c r="T359" s="229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30" t="s">
        <v>200</v>
      </c>
      <c r="AT359" s="230" t="s">
        <v>157</v>
      </c>
      <c r="AU359" s="230" t="s">
        <v>83</v>
      </c>
      <c r="AY359" s="18" t="s">
        <v>155</v>
      </c>
      <c r="BE359" s="231">
        <f>IF(N359="základní",J359,0)</f>
        <v>0</v>
      </c>
      <c r="BF359" s="231">
        <f>IF(N359="snížená",J359,0)</f>
        <v>0</v>
      </c>
      <c r="BG359" s="231">
        <f>IF(N359="zákl. přenesená",J359,0)</f>
        <v>0</v>
      </c>
      <c r="BH359" s="231">
        <f>IF(N359="sníž. přenesená",J359,0)</f>
        <v>0</v>
      </c>
      <c r="BI359" s="231">
        <f>IF(N359="nulová",J359,0)</f>
        <v>0</v>
      </c>
      <c r="BJ359" s="18" t="s">
        <v>81</v>
      </c>
      <c r="BK359" s="231">
        <f>ROUND(I359*H359,2)</f>
        <v>0</v>
      </c>
      <c r="BL359" s="18" t="s">
        <v>200</v>
      </c>
      <c r="BM359" s="230" t="s">
        <v>578</v>
      </c>
    </row>
    <row r="360" s="13" customFormat="1">
      <c r="A360" s="13"/>
      <c r="B360" s="232"/>
      <c r="C360" s="233"/>
      <c r="D360" s="234" t="s">
        <v>163</v>
      </c>
      <c r="E360" s="235" t="s">
        <v>1</v>
      </c>
      <c r="F360" s="236" t="s">
        <v>956</v>
      </c>
      <c r="G360" s="233"/>
      <c r="H360" s="235" t="s">
        <v>1</v>
      </c>
      <c r="I360" s="237"/>
      <c r="J360" s="233"/>
      <c r="K360" s="233"/>
      <c r="L360" s="238"/>
      <c r="M360" s="239"/>
      <c r="N360" s="240"/>
      <c r="O360" s="240"/>
      <c r="P360" s="240"/>
      <c r="Q360" s="240"/>
      <c r="R360" s="240"/>
      <c r="S360" s="240"/>
      <c r="T360" s="241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2" t="s">
        <v>163</v>
      </c>
      <c r="AU360" s="242" t="s">
        <v>83</v>
      </c>
      <c r="AV360" s="13" t="s">
        <v>81</v>
      </c>
      <c r="AW360" s="13" t="s">
        <v>30</v>
      </c>
      <c r="AX360" s="13" t="s">
        <v>73</v>
      </c>
      <c r="AY360" s="242" t="s">
        <v>155</v>
      </c>
    </row>
    <row r="361" s="14" customFormat="1">
      <c r="A361" s="14"/>
      <c r="B361" s="243"/>
      <c r="C361" s="244"/>
      <c r="D361" s="234" t="s">
        <v>163</v>
      </c>
      <c r="E361" s="245" t="s">
        <v>1</v>
      </c>
      <c r="F361" s="246" t="s">
        <v>957</v>
      </c>
      <c r="G361" s="244"/>
      <c r="H361" s="247">
        <v>389.39999999999998</v>
      </c>
      <c r="I361" s="248"/>
      <c r="J361" s="244"/>
      <c r="K361" s="244"/>
      <c r="L361" s="249"/>
      <c r="M361" s="250"/>
      <c r="N361" s="251"/>
      <c r="O361" s="251"/>
      <c r="P361" s="251"/>
      <c r="Q361" s="251"/>
      <c r="R361" s="251"/>
      <c r="S361" s="251"/>
      <c r="T361" s="252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3" t="s">
        <v>163</v>
      </c>
      <c r="AU361" s="253" t="s">
        <v>83</v>
      </c>
      <c r="AV361" s="14" t="s">
        <v>83</v>
      </c>
      <c r="AW361" s="14" t="s">
        <v>30</v>
      </c>
      <c r="AX361" s="14" t="s">
        <v>73</v>
      </c>
      <c r="AY361" s="253" t="s">
        <v>155</v>
      </c>
    </row>
    <row r="362" s="13" customFormat="1">
      <c r="A362" s="13"/>
      <c r="B362" s="232"/>
      <c r="C362" s="233"/>
      <c r="D362" s="234" t="s">
        <v>163</v>
      </c>
      <c r="E362" s="235" t="s">
        <v>1</v>
      </c>
      <c r="F362" s="236" t="s">
        <v>958</v>
      </c>
      <c r="G362" s="233"/>
      <c r="H362" s="235" t="s">
        <v>1</v>
      </c>
      <c r="I362" s="237"/>
      <c r="J362" s="233"/>
      <c r="K362" s="233"/>
      <c r="L362" s="238"/>
      <c r="M362" s="239"/>
      <c r="N362" s="240"/>
      <c r="O362" s="240"/>
      <c r="P362" s="240"/>
      <c r="Q362" s="240"/>
      <c r="R362" s="240"/>
      <c r="S362" s="240"/>
      <c r="T362" s="241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2" t="s">
        <v>163</v>
      </c>
      <c r="AU362" s="242" t="s">
        <v>83</v>
      </c>
      <c r="AV362" s="13" t="s">
        <v>81</v>
      </c>
      <c r="AW362" s="13" t="s">
        <v>30</v>
      </c>
      <c r="AX362" s="13" t="s">
        <v>73</v>
      </c>
      <c r="AY362" s="242" t="s">
        <v>155</v>
      </c>
    </row>
    <row r="363" s="14" customFormat="1">
      <c r="A363" s="14"/>
      <c r="B363" s="243"/>
      <c r="C363" s="244"/>
      <c r="D363" s="234" t="s">
        <v>163</v>
      </c>
      <c r="E363" s="245" t="s">
        <v>1</v>
      </c>
      <c r="F363" s="246" t="s">
        <v>959</v>
      </c>
      <c r="G363" s="244"/>
      <c r="H363" s="247">
        <v>11</v>
      </c>
      <c r="I363" s="248"/>
      <c r="J363" s="244"/>
      <c r="K363" s="244"/>
      <c r="L363" s="249"/>
      <c r="M363" s="250"/>
      <c r="N363" s="251"/>
      <c r="O363" s="251"/>
      <c r="P363" s="251"/>
      <c r="Q363" s="251"/>
      <c r="R363" s="251"/>
      <c r="S363" s="251"/>
      <c r="T363" s="252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3" t="s">
        <v>163</v>
      </c>
      <c r="AU363" s="253" t="s">
        <v>83</v>
      </c>
      <c r="AV363" s="14" t="s">
        <v>83</v>
      </c>
      <c r="AW363" s="14" t="s">
        <v>30</v>
      </c>
      <c r="AX363" s="14" t="s">
        <v>73</v>
      </c>
      <c r="AY363" s="253" t="s">
        <v>155</v>
      </c>
    </row>
    <row r="364" s="15" customFormat="1">
      <c r="A364" s="15"/>
      <c r="B364" s="254"/>
      <c r="C364" s="255"/>
      <c r="D364" s="234" t="s">
        <v>163</v>
      </c>
      <c r="E364" s="256" t="s">
        <v>1</v>
      </c>
      <c r="F364" s="257" t="s">
        <v>166</v>
      </c>
      <c r="G364" s="255"/>
      <c r="H364" s="258">
        <v>400.39999999999998</v>
      </c>
      <c r="I364" s="259"/>
      <c r="J364" s="255"/>
      <c r="K364" s="255"/>
      <c r="L364" s="260"/>
      <c r="M364" s="261"/>
      <c r="N364" s="262"/>
      <c r="O364" s="262"/>
      <c r="P364" s="262"/>
      <c r="Q364" s="262"/>
      <c r="R364" s="262"/>
      <c r="S364" s="262"/>
      <c r="T364" s="263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64" t="s">
        <v>163</v>
      </c>
      <c r="AU364" s="264" t="s">
        <v>83</v>
      </c>
      <c r="AV364" s="15" t="s">
        <v>162</v>
      </c>
      <c r="AW364" s="15" t="s">
        <v>30</v>
      </c>
      <c r="AX364" s="15" t="s">
        <v>81</v>
      </c>
      <c r="AY364" s="264" t="s">
        <v>155</v>
      </c>
    </row>
    <row r="365" s="2" customFormat="1" ht="16.5" customHeight="1">
      <c r="A365" s="39"/>
      <c r="B365" s="40"/>
      <c r="C365" s="265" t="s">
        <v>575</v>
      </c>
      <c r="D365" s="265" t="s">
        <v>234</v>
      </c>
      <c r="E365" s="266" t="s">
        <v>960</v>
      </c>
      <c r="F365" s="267" t="s">
        <v>961</v>
      </c>
      <c r="G365" s="268" t="s">
        <v>354</v>
      </c>
      <c r="H365" s="269">
        <v>420.42000000000002</v>
      </c>
      <c r="I365" s="270"/>
      <c r="J365" s="271">
        <f>ROUND(I365*H365,2)</f>
        <v>0</v>
      </c>
      <c r="K365" s="267" t="s">
        <v>161</v>
      </c>
      <c r="L365" s="272"/>
      <c r="M365" s="273" t="s">
        <v>1</v>
      </c>
      <c r="N365" s="274" t="s">
        <v>38</v>
      </c>
      <c r="O365" s="92"/>
      <c r="P365" s="228">
        <f>O365*H365</f>
        <v>0</v>
      </c>
      <c r="Q365" s="228">
        <v>6.9999999999999994E-05</v>
      </c>
      <c r="R365" s="228">
        <f>Q365*H365</f>
        <v>0.029429399999999998</v>
      </c>
      <c r="S365" s="228">
        <v>0</v>
      </c>
      <c r="T365" s="229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30" t="s">
        <v>246</v>
      </c>
      <c r="AT365" s="230" t="s">
        <v>234</v>
      </c>
      <c r="AU365" s="230" t="s">
        <v>83</v>
      </c>
      <c r="AY365" s="18" t="s">
        <v>155</v>
      </c>
      <c r="BE365" s="231">
        <f>IF(N365="základní",J365,0)</f>
        <v>0</v>
      </c>
      <c r="BF365" s="231">
        <f>IF(N365="snížená",J365,0)</f>
        <v>0</v>
      </c>
      <c r="BG365" s="231">
        <f>IF(N365="zákl. přenesená",J365,0)</f>
        <v>0</v>
      </c>
      <c r="BH365" s="231">
        <f>IF(N365="sníž. přenesená",J365,0)</f>
        <v>0</v>
      </c>
      <c r="BI365" s="231">
        <f>IF(N365="nulová",J365,0)</f>
        <v>0</v>
      </c>
      <c r="BJ365" s="18" t="s">
        <v>81</v>
      </c>
      <c r="BK365" s="231">
        <f>ROUND(I365*H365,2)</f>
        <v>0</v>
      </c>
      <c r="BL365" s="18" t="s">
        <v>200</v>
      </c>
      <c r="BM365" s="230" t="s">
        <v>582</v>
      </c>
    </row>
    <row r="366" s="13" customFormat="1">
      <c r="A366" s="13"/>
      <c r="B366" s="232"/>
      <c r="C366" s="233"/>
      <c r="D366" s="234" t="s">
        <v>163</v>
      </c>
      <c r="E366" s="235" t="s">
        <v>1</v>
      </c>
      <c r="F366" s="236" t="s">
        <v>956</v>
      </c>
      <c r="G366" s="233"/>
      <c r="H366" s="235" t="s">
        <v>1</v>
      </c>
      <c r="I366" s="237"/>
      <c r="J366" s="233"/>
      <c r="K366" s="233"/>
      <c r="L366" s="238"/>
      <c r="M366" s="239"/>
      <c r="N366" s="240"/>
      <c r="O366" s="240"/>
      <c r="P366" s="240"/>
      <c r="Q366" s="240"/>
      <c r="R366" s="240"/>
      <c r="S366" s="240"/>
      <c r="T366" s="241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2" t="s">
        <v>163</v>
      </c>
      <c r="AU366" s="242" t="s">
        <v>83</v>
      </c>
      <c r="AV366" s="13" t="s">
        <v>81</v>
      </c>
      <c r="AW366" s="13" t="s">
        <v>30</v>
      </c>
      <c r="AX366" s="13" t="s">
        <v>73</v>
      </c>
      <c r="AY366" s="242" t="s">
        <v>155</v>
      </c>
    </row>
    <row r="367" s="14" customFormat="1">
      <c r="A367" s="14"/>
      <c r="B367" s="243"/>
      <c r="C367" s="244"/>
      <c r="D367" s="234" t="s">
        <v>163</v>
      </c>
      <c r="E367" s="245" t="s">
        <v>1</v>
      </c>
      <c r="F367" s="246" t="s">
        <v>957</v>
      </c>
      <c r="G367" s="244"/>
      <c r="H367" s="247">
        <v>389.39999999999998</v>
      </c>
      <c r="I367" s="248"/>
      <c r="J367" s="244"/>
      <c r="K367" s="244"/>
      <c r="L367" s="249"/>
      <c r="M367" s="250"/>
      <c r="N367" s="251"/>
      <c r="O367" s="251"/>
      <c r="P367" s="251"/>
      <c r="Q367" s="251"/>
      <c r="R367" s="251"/>
      <c r="S367" s="251"/>
      <c r="T367" s="252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3" t="s">
        <v>163</v>
      </c>
      <c r="AU367" s="253" t="s">
        <v>83</v>
      </c>
      <c r="AV367" s="14" t="s">
        <v>83</v>
      </c>
      <c r="AW367" s="14" t="s">
        <v>30</v>
      </c>
      <c r="AX367" s="14" t="s">
        <v>73</v>
      </c>
      <c r="AY367" s="253" t="s">
        <v>155</v>
      </c>
    </row>
    <row r="368" s="14" customFormat="1">
      <c r="A368" s="14"/>
      <c r="B368" s="243"/>
      <c r="C368" s="244"/>
      <c r="D368" s="234" t="s">
        <v>163</v>
      </c>
      <c r="E368" s="245" t="s">
        <v>1</v>
      </c>
      <c r="F368" s="246" t="s">
        <v>959</v>
      </c>
      <c r="G368" s="244"/>
      <c r="H368" s="247">
        <v>11</v>
      </c>
      <c r="I368" s="248"/>
      <c r="J368" s="244"/>
      <c r="K368" s="244"/>
      <c r="L368" s="249"/>
      <c r="M368" s="250"/>
      <c r="N368" s="251"/>
      <c r="O368" s="251"/>
      <c r="P368" s="251"/>
      <c r="Q368" s="251"/>
      <c r="R368" s="251"/>
      <c r="S368" s="251"/>
      <c r="T368" s="252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3" t="s">
        <v>163</v>
      </c>
      <c r="AU368" s="253" t="s">
        <v>83</v>
      </c>
      <c r="AV368" s="14" t="s">
        <v>83</v>
      </c>
      <c r="AW368" s="14" t="s">
        <v>30</v>
      </c>
      <c r="AX368" s="14" t="s">
        <v>73</v>
      </c>
      <c r="AY368" s="253" t="s">
        <v>155</v>
      </c>
    </row>
    <row r="369" s="15" customFormat="1">
      <c r="A369" s="15"/>
      <c r="B369" s="254"/>
      <c r="C369" s="255"/>
      <c r="D369" s="234" t="s">
        <v>163</v>
      </c>
      <c r="E369" s="256" t="s">
        <v>1</v>
      </c>
      <c r="F369" s="257" t="s">
        <v>166</v>
      </c>
      <c r="G369" s="255"/>
      <c r="H369" s="258">
        <v>400.39999999999998</v>
      </c>
      <c r="I369" s="259"/>
      <c r="J369" s="255"/>
      <c r="K369" s="255"/>
      <c r="L369" s="260"/>
      <c r="M369" s="261"/>
      <c r="N369" s="262"/>
      <c r="O369" s="262"/>
      <c r="P369" s="262"/>
      <c r="Q369" s="262"/>
      <c r="R369" s="262"/>
      <c r="S369" s="262"/>
      <c r="T369" s="263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64" t="s">
        <v>163</v>
      </c>
      <c r="AU369" s="264" t="s">
        <v>83</v>
      </c>
      <c r="AV369" s="15" t="s">
        <v>162</v>
      </c>
      <c r="AW369" s="15" t="s">
        <v>30</v>
      </c>
      <c r="AX369" s="15" t="s">
        <v>73</v>
      </c>
      <c r="AY369" s="264" t="s">
        <v>155</v>
      </c>
    </row>
    <row r="370" s="14" customFormat="1">
      <c r="A370" s="14"/>
      <c r="B370" s="243"/>
      <c r="C370" s="244"/>
      <c r="D370" s="234" t="s">
        <v>163</v>
      </c>
      <c r="E370" s="245" t="s">
        <v>1</v>
      </c>
      <c r="F370" s="246" t="s">
        <v>962</v>
      </c>
      <c r="G370" s="244"/>
      <c r="H370" s="247">
        <v>420.42000000000002</v>
      </c>
      <c r="I370" s="248"/>
      <c r="J370" s="244"/>
      <c r="K370" s="244"/>
      <c r="L370" s="249"/>
      <c r="M370" s="250"/>
      <c r="N370" s="251"/>
      <c r="O370" s="251"/>
      <c r="P370" s="251"/>
      <c r="Q370" s="251"/>
      <c r="R370" s="251"/>
      <c r="S370" s="251"/>
      <c r="T370" s="252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3" t="s">
        <v>163</v>
      </c>
      <c r="AU370" s="253" t="s">
        <v>83</v>
      </c>
      <c r="AV370" s="14" t="s">
        <v>83</v>
      </c>
      <c r="AW370" s="14" t="s">
        <v>30</v>
      </c>
      <c r="AX370" s="14" t="s">
        <v>73</v>
      </c>
      <c r="AY370" s="253" t="s">
        <v>155</v>
      </c>
    </row>
    <row r="371" s="15" customFormat="1">
      <c r="A371" s="15"/>
      <c r="B371" s="254"/>
      <c r="C371" s="255"/>
      <c r="D371" s="234" t="s">
        <v>163</v>
      </c>
      <c r="E371" s="256" t="s">
        <v>1</v>
      </c>
      <c r="F371" s="257" t="s">
        <v>166</v>
      </c>
      <c r="G371" s="255"/>
      <c r="H371" s="258">
        <v>420.42000000000002</v>
      </c>
      <c r="I371" s="259"/>
      <c r="J371" s="255"/>
      <c r="K371" s="255"/>
      <c r="L371" s="260"/>
      <c r="M371" s="261"/>
      <c r="N371" s="262"/>
      <c r="O371" s="262"/>
      <c r="P371" s="262"/>
      <c r="Q371" s="262"/>
      <c r="R371" s="262"/>
      <c r="S371" s="262"/>
      <c r="T371" s="263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64" t="s">
        <v>163</v>
      </c>
      <c r="AU371" s="264" t="s">
        <v>83</v>
      </c>
      <c r="AV371" s="15" t="s">
        <v>162</v>
      </c>
      <c r="AW371" s="15" t="s">
        <v>30</v>
      </c>
      <c r="AX371" s="15" t="s">
        <v>81</v>
      </c>
      <c r="AY371" s="264" t="s">
        <v>155</v>
      </c>
    </row>
    <row r="372" s="2" customFormat="1" ht="33" customHeight="1">
      <c r="A372" s="39"/>
      <c r="B372" s="40"/>
      <c r="C372" s="219" t="s">
        <v>399</v>
      </c>
      <c r="D372" s="219" t="s">
        <v>157</v>
      </c>
      <c r="E372" s="220" t="s">
        <v>963</v>
      </c>
      <c r="F372" s="221" t="s">
        <v>964</v>
      </c>
      <c r="G372" s="222" t="s">
        <v>354</v>
      </c>
      <c r="H372" s="223">
        <v>54</v>
      </c>
      <c r="I372" s="224"/>
      <c r="J372" s="225">
        <f>ROUND(I372*H372,2)</f>
        <v>0</v>
      </c>
      <c r="K372" s="221" t="s">
        <v>161</v>
      </c>
      <c r="L372" s="45"/>
      <c r="M372" s="226" t="s">
        <v>1</v>
      </c>
      <c r="N372" s="227" t="s">
        <v>38</v>
      </c>
      <c r="O372" s="92"/>
      <c r="P372" s="228">
        <f>O372*H372</f>
        <v>0</v>
      </c>
      <c r="Q372" s="228">
        <v>0.00080000000000000004</v>
      </c>
      <c r="R372" s="228">
        <f>Q372*H372</f>
        <v>0.043200000000000002</v>
      </c>
      <c r="S372" s="228">
        <v>0</v>
      </c>
      <c r="T372" s="229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0" t="s">
        <v>200</v>
      </c>
      <c r="AT372" s="230" t="s">
        <v>157</v>
      </c>
      <c r="AU372" s="230" t="s">
        <v>83</v>
      </c>
      <c r="AY372" s="18" t="s">
        <v>155</v>
      </c>
      <c r="BE372" s="231">
        <f>IF(N372="základní",J372,0)</f>
        <v>0</v>
      </c>
      <c r="BF372" s="231">
        <f>IF(N372="snížená",J372,0)</f>
        <v>0</v>
      </c>
      <c r="BG372" s="231">
        <f>IF(N372="zákl. přenesená",J372,0)</f>
        <v>0</v>
      </c>
      <c r="BH372" s="231">
        <f>IF(N372="sníž. přenesená",J372,0)</f>
        <v>0</v>
      </c>
      <c r="BI372" s="231">
        <f>IF(N372="nulová",J372,0)</f>
        <v>0</v>
      </c>
      <c r="BJ372" s="18" t="s">
        <v>81</v>
      </c>
      <c r="BK372" s="231">
        <f>ROUND(I372*H372,2)</f>
        <v>0</v>
      </c>
      <c r="BL372" s="18" t="s">
        <v>200</v>
      </c>
      <c r="BM372" s="230" t="s">
        <v>600</v>
      </c>
    </row>
    <row r="373" s="13" customFormat="1">
      <c r="A373" s="13"/>
      <c r="B373" s="232"/>
      <c r="C373" s="233"/>
      <c r="D373" s="234" t="s">
        <v>163</v>
      </c>
      <c r="E373" s="235" t="s">
        <v>1</v>
      </c>
      <c r="F373" s="236" t="s">
        <v>956</v>
      </c>
      <c r="G373" s="233"/>
      <c r="H373" s="235" t="s">
        <v>1</v>
      </c>
      <c r="I373" s="237"/>
      <c r="J373" s="233"/>
      <c r="K373" s="233"/>
      <c r="L373" s="238"/>
      <c r="M373" s="239"/>
      <c r="N373" s="240"/>
      <c r="O373" s="240"/>
      <c r="P373" s="240"/>
      <c r="Q373" s="240"/>
      <c r="R373" s="240"/>
      <c r="S373" s="240"/>
      <c r="T373" s="241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2" t="s">
        <v>163</v>
      </c>
      <c r="AU373" s="242" t="s">
        <v>83</v>
      </c>
      <c r="AV373" s="13" t="s">
        <v>81</v>
      </c>
      <c r="AW373" s="13" t="s">
        <v>30</v>
      </c>
      <c r="AX373" s="13" t="s">
        <v>73</v>
      </c>
      <c r="AY373" s="242" t="s">
        <v>155</v>
      </c>
    </row>
    <row r="374" s="14" customFormat="1">
      <c r="A374" s="14"/>
      <c r="B374" s="243"/>
      <c r="C374" s="244"/>
      <c r="D374" s="234" t="s">
        <v>163</v>
      </c>
      <c r="E374" s="245" t="s">
        <v>1</v>
      </c>
      <c r="F374" s="246" t="s">
        <v>377</v>
      </c>
      <c r="G374" s="244"/>
      <c r="H374" s="247">
        <v>54</v>
      </c>
      <c r="I374" s="248"/>
      <c r="J374" s="244"/>
      <c r="K374" s="244"/>
      <c r="L374" s="249"/>
      <c r="M374" s="250"/>
      <c r="N374" s="251"/>
      <c r="O374" s="251"/>
      <c r="P374" s="251"/>
      <c r="Q374" s="251"/>
      <c r="R374" s="251"/>
      <c r="S374" s="251"/>
      <c r="T374" s="252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3" t="s">
        <v>163</v>
      </c>
      <c r="AU374" s="253" t="s">
        <v>83</v>
      </c>
      <c r="AV374" s="14" t="s">
        <v>83</v>
      </c>
      <c r="AW374" s="14" t="s">
        <v>30</v>
      </c>
      <c r="AX374" s="14" t="s">
        <v>73</v>
      </c>
      <c r="AY374" s="253" t="s">
        <v>155</v>
      </c>
    </row>
    <row r="375" s="15" customFormat="1">
      <c r="A375" s="15"/>
      <c r="B375" s="254"/>
      <c r="C375" s="255"/>
      <c r="D375" s="234" t="s">
        <v>163</v>
      </c>
      <c r="E375" s="256" t="s">
        <v>1</v>
      </c>
      <c r="F375" s="257" t="s">
        <v>166</v>
      </c>
      <c r="G375" s="255"/>
      <c r="H375" s="258">
        <v>54</v>
      </c>
      <c r="I375" s="259"/>
      <c r="J375" s="255"/>
      <c r="K375" s="255"/>
      <c r="L375" s="260"/>
      <c r="M375" s="261"/>
      <c r="N375" s="262"/>
      <c r="O375" s="262"/>
      <c r="P375" s="262"/>
      <c r="Q375" s="262"/>
      <c r="R375" s="262"/>
      <c r="S375" s="262"/>
      <c r="T375" s="263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64" t="s">
        <v>163</v>
      </c>
      <c r="AU375" s="264" t="s">
        <v>83</v>
      </c>
      <c r="AV375" s="15" t="s">
        <v>162</v>
      </c>
      <c r="AW375" s="15" t="s">
        <v>30</v>
      </c>
      <c r="AX375" s="15" t="s">
        <v>81</v>
      </c>
      <c r="AY375" s="264" t="s">
        <v>155</v>
      </c>
    </row>
    <row r="376" s="2" customFormat="1" ht="21.75" customHeight="1">
      <c r="A376" s="39"/>
      <c r="B376" s="40"/>
      <c r="C376" s="265" t="s">
        <v>597</v>
      </c>
      <c r="D376" s="265" t="s">
        <v>234</v>
      </c>
      <c r="E376" s="266" t="s">
        <v>965</v>
      </c>
      <c r="F376" s="267" t="s">
        <v>966</v>
      </c>
      <c r="G376" s="268" t="s">
        <v>354</v>
      </c>
      <c r="H376" s="269">
        <v>56.700000000000003</v>
      </c>
      <c r="I376" s="270"/>
      <c r="J376" s="271">
        <f>ROUND(I376*H376,2)</f>
        <v>0</v>
      </c>
      <c r="K376" s="267" t="s">
        <v>161</v>
      </c>
      <c r="L376" s="272"/>
      <c r="M376" s="273" t="s">
        <v>1</v>
      </c>
      <c r="N376" s="274" t="s">
        <v>38</v>
      </c>
      <c r="O376" s="92"/>
      <c r="P376" s="228">
        <f>O376*H376</f>
        <v>0</v>
      </c>
      <c r="Q376" s="228">
        <v>0.00025000000000000001</v>
      </c>
      <c r="R376" s="228">
        <f>Q376*H376</f>
        <v>0.014175000000000002</v>
      </c>
      <c r="S376" s="228">
        <v>0</v>
      </c>
      <c r="T376" s="229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30" t="s">
        <v>246</v>
      </c>
      <c r="AT376" s="230" t="s">
        <v>234</v>
      </c>
      <c r="AU376" s="230" t="s">
        <v>83</v>
      </c>
      <c r="AY376" s="18" t="s">
        <v>155</v>
      </c>
      <c r="BE376" s="231">
        <f>IF(N376="základní",J376,0)</f>
        <v>0</v>
      </c>
      <c r="BF376" s="231">
        <f>IF(N376="snížená",J376,0)</f>
        <v>0</v>
      </c>
      <c r="BG376" s="231">
        <f>IF(N376="zákl. přenesená",J376,0)</f>
        <v>0</v>
      </c>
      <c r="BH376" s="231">
        <f>IF(N376="sníž. přenesená",J376,0)</f>
        <v>0</v>
      </c>
      <c r="BI376" s="231">
        <f>IF(N376="nulová",J376,0)</f>
        <v>0</v>
      </c>
      <c r="BJ376" s="18" t="s">
        <v>81</v>
      </c>
      <c r="BK376" s="231">
        <f>ROUND(I376*H376,2)</f>
        <v>0</v>
      </c>
      <c r="BL376" s="18" t="s">
        <v>200</v>
      </c>
      <c r="BM376" s="230" t="s">
        <v>604</v>
      </c>
    </row>
    <row r="377" s="2" customFormat="1" ht="33" customHeight="1">
      <c r="A377" s="39"/>
      <c r="B377" s="40"/>
      <c r="C377" s="219" t="s">
        <v>403</v>
      </c>
      <c r="D377" s="219" t="s">
        <v>157</v>
      </c>
      <c r="E377" s="220" t="s">
        <v>967</v>
      </c>
      <c r="F377" s="221" t="s">
        <v>968</v>
      </c>
      <c r="G377" s="222" t="s">
        <v>354</v>
      </c>
      <c r="H377" s="223">
        <v>168</v>
      </c>
      <c r="I377" s="224"/>
      <c r="J377" s="225">
        <f>ROUND(I377*H377,2)</f>
        <v>0</v>
      </c>
      <c r="K377" s="221" t="s">
        <v>161</v>
      </c>
      <c r="L377" s="45"/>
      <c r="M377" s="226" t="s">
        <v>1</v>
      </c>
      <c r="N377" s="227" t="s">
        <v>38</v>
      </c>
      <c r="O377" s="92"/>
      <c r="P377" s="228">
        <f>O377*H377</f>
        <v>0</v>
      </c>
      <c r="Q377" s="228">
        <v>0.0011999999999999999</v>
      </c>
      <c r="R377" s="228">
        <f>Q377*H377</f>
        <v>0.20159999999999997</v>
      </c>
      <c r="S377" s="228">
        <v>0</v>
      </c>
      <c r="T377" s="229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0" t="s">
        <v>200</v>
      </c>
      <c r="AT377" s="230" t="s">
        <v>157</v>
      </c>
      <c r="AU377" s="230" t="s">
        <v>83</v>
      </c>
      <c r="AY377" s="18" t="s">
        <v>155</v>
      </c>
      <c r="BE377" s="231">
        <f>IF(N377="základní",J377,0)</f>
        <v>0</v>
      </c>
      <c r="BF377" s="231">
        <f>IF(N377="snížená",J377,0)</f>
        <v>0</v>
      </c>
      <c r="BG377" s="231">
        <f>IF(N377="zákl. přenesená",J377,0)</f>
        <v>0</v>
      </c>
      <c r="BH377" s="231">
        <f>IF(N377="sníž. přenesená",J377,0)</f>
        <v>0</v>
      </c>
      <c r="BI377" s="231">
        <f>IF(N377="nulová",J377,0)</f>
        <v>0</v>
      </c>
      <c r="BJ377" s="18" t="s">
        <v>81</v>
      </c>
      <c r="BK377" s="231">
        <f>ROUND(I377*H377,2)</f>
        <v>0</v>
      </c>
      <c r="BL377" s="18" t="s">
        <v>200</v>
      </c>
      <c r="BM377" s="230" t="s">
        <v>609</v>
      </c>
    </row>
    <row r="378" s="13" customFormat="1">
      <c r="A378" s="13"/>
      <c r="B378" s="232"/>
      <c r="C378" s="233"/>
      <c r="D378" s="234" t="s">
        <v>163</v>
      </c>
      <c r="E378" s="235" t="s">
        <v>1</v>
      </c>
      <c r="F378" s="236" t="s">
        <v>956</v>
      </c>
      <c r="G378" s="233"/>
      <c r="H378" s="235" t="s">
        <v>1</v>
      </c>
      <c r="I378" s="237"/>
      <c r="J378" s="233"/>
      <c r="K378" s="233"/>
      <c r="L378" s="238"/>
      <c r="M378" s="239"/>
      <c r="N378" s="240"/>
      <c r="O378" s="240"/>
      <c r="P378" s="240"/>
      <c r="Q378" s="240"/>
      <c r="R378" s="240"/>
      <c r="S378" s="240"/>
      <c r="T378" s="241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2" t="s">
        <v>163</v>
      </c>
      <c r="AU378" s="242" t="s">
        <v>83</v>
      </c>
      <c r="AV378" s="13" t="s">
        <v>81</v>
      </c>
      <c r="AW378" s="13" t="s">
        <v>30</v>
      </c>
      <c r="AX378" s="13" t="s">
        <v>73</v>
      </c>
      <c r="AY378" s="242" t="s">
        <v>155</v>
      </c>
    </row>
    <row r="379" s="13" customFormat="1">
      <c r="A379" s="13"/>
      <c r="B379" s="232"/>
      <c r="C379" s="233"/>
      <c r="D379" s="234" t="s">
        <v>163</v>
      </c>
      <c r="E379" s="235" t="s">
        <v>1</v>
      </c>
      <c r="F379" s="236" t="s">
        <v>969</v>
      </c>
      <c r="G379" s="233"/>
      <c r="H379" s="235" t="s">
        <v>1</v>
      </c>
      <c r="I379" s="237"/>
      <c r="J379" s="233"/>
      <c r="K379" s="233"/>
      <c r="L379" s="238"/>
      <c r="M379" s="239"/>
      <c r="N379" s="240"/>
      <c r="O379" s="240"/>
      <c r="P379" s="240"/>
      <c r="Q379" s="240"/>
      <c r="R379" s="240"/>
      <c r="S379" s="240"/>
      <c r="T379" s="241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2" t="s">
        <v>163</v>
      </c>
      <c r="AU379" s="242" t="s">
        <v>83</v>
      </c>
      <c r="AV379" s="13" t="s">
        <v>81</v>
      </c>
      <c r="AW379" s="13" t="s">
        <v>30</v>
      </c>
      <c r="AX379" s="13" t="s">
        <v>73</v>
      </c>
      <c r="AY379" s="242" t="s">
        <v>155</v>
      </c>
    </row>
    <row r="380" s="14" customFormat="1">
      <c r="A380" s="14"/>
      <c r="B380" s="243"/>
      <c r="C380" s="244"/>
      <c r="D380" s="234" t="s">
        <v>163</v>
      </c>
      <c r="E380" s="245" t="s">
        <v>1</v>
      </c>
      <c r="F380" s="246" t="s">
        <v>970</v>
      </c>
      <c r="G380" s="244"/>
      <c r="H380" s="247">
        <v>112</v>
      </c>
      <c r="I380" s="248"/>
      <c r="J380" s="244"/>
      <c r="K380" s="244"/>
      <c r="L380" s="249"/>
      <c r="M380" s="250"/>
      <c r="N380" s="251"/>
      <c r="O380" s="251"/>
      <c r="P380" s="251"/>
      <c r="Q380" s="251"/>
      <c r="R380" s="251"/>
      <c r="S380" s="251"/>
      <c r="T380" s="252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3" t="s">
        <v>163</v>
      </c>
      <c r="AU380" s="253" t="s">
        <v>83</v>
      </c>
      <c r="AV380" s="14" t="s">
        <v>83</v>
      </c>
      <c r="AW380" s="14" t="s">
        <v>30</v>
      </c>
      <c r="AX380" s="14" t="s">
        <v>73</v>
      </c>
      <c r="AY380" s="253" t="s">
        <v>155</v>
      </c>
    </row>
    <row r="381" s="13" customFormat="1">
      <c r="A381" s="13"/>
      <c r="B381" s="232"/>
      <c r="C381" s="233"/>
      <c r="D381" s="234" t="s">
        <v>163</v>
      </c>
      <c r="E381" s="235" t="s">
        <v>1</v>
      </c>
      <c r="F381" s="236" t="s">
        <v>971</v>
      </c>
      <c r="G381" s="233"/>
      <c r="H381" s="235" t="s">
        <v>1</v>
      </c>
      <c r="I381" s="237"/>
      <c r="J381" s="233"/>
      <c r="K381" s="233"/>
      <c r="L381" s="238"/>
      <c r="M381" s="239"/>
      <c r="N381" s="240"/>
      <c r="O381" s="240"/>
      <c r="P381" s="240"/>
      <c r="Q381" s="240"/>
      <c r="R381" s="240"/>
      <c r="S381" s="240"/>
      <c r="T381" s="241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2" t="s">
        <v>163</v>
      </c>
      <c r="AU381" s="242" t="s">
        <v>83</v>
      </c>
      <c r="AV381" s="13" t="s">
        <v>81</v>
      </c>
      <c r="AW381" s="13" t="s">
        <v>30</v>
      </c>
      <c r="AX381" s="13" t="s">
        <v>73</v>
      </c>
      <c r="AY381" s="242" t="s">
        <v>155</v>
      </c>
    </row>
    <row r="382" s="14" customFormat="1">
      <c r="A382" s="14"/>
      <c r="B382" s="243"/>
      <c r="C382" s="244"/>
      <c r="D382" s="234" t="s">
        <v>163</v>
      </c>
      <c r="E382" s="245" t="s">
        <v>1</v>
      </c>
      <c r="F382" s="246" t="s">
        <v>399</v>
      </c>
      <c r="G382" s="244"/>
      <c r="H382" s="247">
        <v>56</v>
      </c>
      <c r="I382" s="248"/>
      <c r="J382" s="244"/>
      <c r="K382" s="244"/>
      <c r="L382" s="249"/>
      <c r="M382" s="250"/>
      <c r="N382" s="251"/>
      <c r="O382" s="251"/>
      <c r="P382" s="251"/>
      <c r="Q382" s="251"/>
      <c r="R382" s="251"/>
      <c r="S382" s="251"/>
      <c r="T382" s="252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3" t="s">
        <v>163</v>
      </c>
      <c r="AU382" s="253" t="s">
        <v>83</v>
      </c>
      <c r="AV382" s="14" t="s">
        <v>83</v>
      </c>
      <c r="AW382" s="14" t="s">
        <v>30</v>
      </c>
      <c r="AX382" s="14" t="s">
        <v>73</v>
      </c>
      <c r="AY382" s="253" t="s">
        <v>155</v>
      </c>
    </row>
    <row r="383" s="15" customFormat="1">
      <c r="A383" s="15"/>
      <c r="B383" s="254"/>
      <c r="C383" s="255"/>
      <c r="D383" s="234" t="s">
        <v>163</v>
      </c>
      <c r="E383" s="256" t="s">
        <v>1</v>
      </c>
      <c r="F383" s="257" t="s">
        <v>166</v>
      </c>
      <c r="G383" s="255"/>
      <c r="H383" s="258">
        <v>168</v>
      </c>
      <c r="I383" s="259"/>
      <c r="J383" s="255"/>
      <c r="K383" s="255"/>
      <c r="L383" s="260"/>
      <c r="M383" s="261"/>
      <c r="N383" s="262"/>
      <c r="O383" s="262"/>
      <c r="P383" s="262"/>
      <c r="Q383" s="262"/>
      <c r="R383" s="262"/>
      <c r="S383" s="262"/>
      <c r="T383" s="263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64" t="s">
        <v>163</v>
      </c>
      <c r="AU383" s="264" t="s">
        <v>83</v>
      </c>
      <c r="AV383" s="15" t="s">
        <v>162</v>
      </c>
      <c r="AW383" s="15" t="s">
        <v>30</v>
      </c>
      <c r="AX383" s="15" t="s">
        <v>81</v>
      </c>
      <c r="AY383" s="264" t="s">
        <v>155</v>
      </c>
    </row>
    <row r="384" s="2" customFormat="1" ht="21.75" customHeight="1">
      <c r="A384" s="39"/>
      <c r="B384" s="40"/>
      <c r="C384" s="265" t="s">
        <v>606</v>
      </c>
      <c r="D384" s="265" t="s">
        <v>234</v>
      </c>
      <c r="E384" s="266" t="s">
        <v>972</v>
      </c>
      <c r="F384" s="267" t="s">
        <v>973</v>
      </c>
      <c r="G384" s="268" t="s">
        <v>354</v>
      </c>
      <c r="H384" s="269">
        <v>117.59999999999999</v>
      </c>
      <c r="I384" s="270"/>
      <c r="J384" s="271">
        <f>ROUND(I384*H384,2)</f>
        <v>0</v>
      </c>
      <c r="K384" s="267" t="s">
        <v>161</v>
      </c>
      <c r="L384" s="272"/>
      <c r="M384" s="273" t="s">
        <v>1</v>
      </c>
      <c r="N384" s="274" t="s">
        <v>38</v>
      </c>
      <c r="O384" s="92"/>
      <c r="P384" s="228">
        <f>O384*H384</f>
        <v>0</v>
      </c>
      <c r="Q384" s="228">
        <v>0.00064999999999999997</v>
      </c>
      <c r="R384" s="228">
        <f>Q384*H384</f>
        <v>0.076439999999999994</v>
      </c>
      <c r="S384" s="228">
        <v>0</v>
      </c>
      <c r="T384" s="229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30" t="s">
        <v>246</v>
      </c>
      <c r="AT384" s="230" t="s">
        <v>234</v>
      </c>
      <c r="AU384" s="230" t="s">
        <v>83</v>
      </c>
      <c r="AY384" s="18" t="s">
        <v>155</v>
      </c>
      <c r="BE384" s="231">
        <f>IF(N384="základní",J384,0)</f>
        <v>0</v>
      </c>
      <c r="BF384" s="231">
        <f>IF(N384="snížená",J384,0)</f>
        <v>0</v>
      </c>
      <c r="BG384" s="231">
        <f>IF(N384="zákl. přenesená",J384,0)</f>
        <v>0</v>
      </c>
      <c r="BH384" s="231">
        <f>IF(N384="sníž. přenesená",J384,0)</f>
        <v>0</v>
      </c>
      <c r="BI384" s="231">
        <f>IF(N384="nulová",J384,0)</f>
        <v>0</v>
      </c>
      <c r="BJ384" s="18" t="s">
        <v>81</v>
      </c>
      <c r="BK384" s="231">
        <f>ROUND(I384*H384,2)</f>
        <v>0</v>
      </c>
      <c r="BL384" s="18" t="s">
        <v>200</v>
      </c>
      <c r="BM384" s="230" t="s">
        <v>612</v>
      </c>
    </row>
    <row r="385" s="2" customFormat="1" ht="21.75" customHeight="1">
      <c r="A385" s="39"/>
      <c r="B385" s="40"/>
      <c r="C385" s="265" t="s">
        <v>413</v>
      </c>
      <c r="D385" s="265" t="s">
        <v>234</v>
      </c>
      <c r="E385" s="266" t="s">
        <v>974</v>
      </c>
      <c r="F385" s="267" t="s">
        <v>975</v>
      </c>
      <c r="G385" s="268" t="s">
        <v>354</v>
      </c>
      <c r="H385" s="269">
        <v>58.799999999999997</v>
      </c>
      <c r="I385" s="270"/>
      <c r="J385" s="271">
        <f>ROUND(I385*H385,2)</f>
        <v>0</v>
      </c>
      <c r="K385" s="267" t="s">
        <v>161</v>
      </c>
      <c r="L385" s="272"/>
      <c r="M385" s="273" t="s">
        <v>1</v>
      </c>
      <c r="N385" s="274" t="s">
        <v>38</v>
      </c>
      <c r="O385" s="92"/>
      <c r="P385" s="228">
        <f>O385*H385</f>
        <v>0</v>
      </c>
      <c r="Q385" s="228">
        <v>0.0016199999999999999</v>
      </c>
      <c r="R385" s="228">
        <f>Q385*H385</f>
        <v>0.095255999999999993</v>
      </c>
      <c r="S385" s="228">
        <v>0</v>
      </c>
      <c r="T385" s="229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30" t="s">
        <v>246</v>
      </c>
      <c r="AT385" s="230" t="s">
        <v>234</v>
      </c>
      <c r="AU385" s="230" t="s">
        <v>83</v>
      </c>
      <c r="AY385" s="18" t="s">
        <v>155</v>
      </c>
      <c r="BE385" s="231">
        <f>IF(N385="základní",J385,0)</f>
        <v>0</v>
      </c>
      <c r="BF385" s="231">
        <f>IF(N385="snížená",J385,0)</f>
        <v>0</v>
      </c>
      <c r="BG385" s="231">
        <f>IF(N385="zákl. přenesená",J385,0)</f>
        <v>0</v>
      </c>
      <c r="BH385" s="231">
        <f>IF(N385="sníž. přenesená",J385,0)</f>
        <v>0</v>
      </c>
      <c r="BI385" s="231">
        <f>IF(N385="nulová",J385,0)</f>
        <v>0</v>
      </c>
      <c r="BJ385" s="18" t="s">
        <v>81</v>
      </c>
      <c r="BK385" s="231">
        <f>ROUND(I385*H385,2)</f>
        <v>0</v>
      </c>
      <c r="BL385" s="18" t="s">
        <v>200</v>
      </c>
      <c r="BM385" s="230" t="s">
        <v>616</v>
      </c>
    </row>
    <row r="386" s="2" customFormat="1" ht="37.8" customHeight="1">
      <c r="A386" s="39"/>
      <c r="B386" s="40"/>
      <c r="C386" s="219" t="s">
        <v>613</v>
      </c>
      <c r="D386" s="219" t="s">
        <v>157</v>
      </c>
      <c r="E386" s="220" t="s">
        <v>976</v>
      </c>
      <c r="F386" s="221" t="s">
        <v>977</v>
      </c>
      <c r="G386" s="222" t="s">
        <v>354</v>
      </c>
      <c r="H386" s="223">
        <v>56</v>
      </c>
      <c r="I386" s="224"/>
      <c r="J386" s="225">
        <f>ROUND(I386*H386,2)</f>
        <v>0</v>
      </c>
      <c r="K386" s="221" t="s">
        <v>185</v>
      </c>
      <c r="L386" s="45"/>
      <c r="M386" s="226" t="s">
        <v>1</v>
      </c>
      <c r="N386" s="227" t="s">
        <v>38</v>
      </c>
      <c r="O386" s="92"/>
      <c r="P386" s="228">
        <f>O386*H386</f>
        <v>0</v>
      </c>
      <c r="Q386" s="228">
        <v>0</v>
      </c>
      <c r="R386" s="228">
        <f>Q386*H386</f>
        <v>0</v>
      </c>
      <c r="S386" s="228">
        <v>0</v>
      </c>
      <c r="T386" s="229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30" t="s">
        <v>200</v>
      </c>
      <c r="AT386" s="230" t="s">
        <v>157</v>
      </c>
      <c r="AU386" s="230" t="s">
        <v>83</v>
      </c>
      <c r="AY386" s="18" t="s">
        <v>155</v>
      </c>
      <c r="BE386" s="231">
        <f>IF(N386="základní",J386,0)</f>
        <v>0</v>
      </c>
      <c r="BF386" s="231">
        <f>IF(N386="snížená",J386,0)</f>
        <v>0</v>
      </c>
      <c r="BG386" s="231">
        <f>IF(N386="zákl. přenesená",J386,0)</f>
        <v>0</v>
      </c>
      <c r="BH386" s="231">
        <f>IF(N386="sníž. přenesená",J386,0)</f>
        <v>0</v>
      </c>
      <c r="BI386" s="231">
        <f>IF(N386="nulová",J386,0)</f>
        <v>0</v>
      </c>
      <c r="BJ386" s="18" t="s">
        <v>81</v>
      </c>
      <c r="BK386" s="231">
        <f>ROUND(I386*H386,2)</f>
        <v>0</v>
      </c>
      <c r="BL386" s="18" t="s">
        <v>200</v>
      </c>
      <c r="BM386" s="230" t="s">
        <v>619</v>
      </c>
    </row>
    <row r="387" s="13" customFormat="1">
      <c r="A387" s="13"/>
      <c r="B387" s="232"/>
      <c r="C387" s="233"/>
      <c r="D387" s="234" t="s">
        <v>163</v>
      </c>
      <c r="E387" s="235" t="s">
        <v>1</v>
      </c>
      <c r="F387" s="236" t="s">
        <v>956</v>
      </c>
      <c r="G387" s="233"/>
      <c r="H387" s="235" t="s">
        <v>1</v>
      </c>
      <c r="I387" s="237"/>
      <c r="J387" s="233"/>
      <c r="K387" s="233"/>
      <c r="L387" s="238"/>
      <c r="M387" s="239"/>
      <c r="N387" s="240"/>
      <c r="O387" s="240"/>
      <c r="P387" s="240"/>
      <c r="Q387" s="240"/>
      <c r="R387" s="240"/>
      <c r="S387" s="240"/>
      <c r="T387" s="241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2" t="s">
        <v>163</v>
      </c>
      <c r="AU387" s="242" t="s">
        <v>83</v>
      </c>
      <c r="AV387" s="13" t="s">
        <v>81</v>
      </c>
      <c r="AW387" s="13" t="s">
        <v>30</v>
      </c>
      <c r="AX387" s="13" t="s">
        <v>73</v>
      </c>
      <c r="AY387" s="242" t="s">
        <v>155</v>
      </c>
    </row>
    <row r="388" s="14" customFormat="1">
      <c r="A388" s="14"/>
      <c r="B388" s="243"/>
      <c r="C388" s="244"/>
      <c r="D388" s="234" t="s">
        <v>163</v>
      </c>
      <c r="E388" s="245" t="s">
        <v>1</v>
      </c>
      <c r="F388" s="246" t="s">
        <v>978</v>
      </c>
      <c r="G388" s="244"/>
      <c r="H388" s="247">
        <v>56</v>
      </c>
      <c r="I388" s="248"/>
      <c r="J388" s="244"/>
      <c r="K388" s="244"/>
      <c r="L388" s="249"/>
      <c r="M388" s="250"/>
      <c r="N388" s="251"/>
      <c r="O388" s="251"/>
      <c r="P388" s="251"/>
      <c r="Q388" s="251"/>
      <c r="R388" s="251"/>
      <c r="S388" s="251"/>
      <c r="T388" s="252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3" t="s">
        <v>163</v>
      </c>
      <c r="AU388" s="253" t="s">
        <v>83</v>
      </c>
      <c r="AV388" s="14" t="s">
        <v>83</v>
      </c>
      <c r="AW388" s="14" t="s">
        <v>30</v>
      </c>
      <c r="AX388" s="14" t="s">
        <v>73</v>
      </c>
      <c r="AY388" s="253" t="s">
        <v>155</v>
      </c>
    </row>
    <row r="389" s="15" customFormat="1">
      <c r="A389" s="15"/>
      <c r="B389" s="254"/>
      <c r="C389" s="255"/>
      <c r="D389" s="234" t="s">
        <v>163</v>
      </c>
      <c r="E389" s="256" t="s">
        <v>1</v>
      </c>
      <c r="F389" s="257" t="s">
        <v>166</v>
      </c>
      <c r="G389" s="255"/>
      <c r="H389" s="258">
        <v>56</v>
      </c>
      <c r="I389" s="259"/>
      <c r="J389" s="255"/>
      <c r="K389" s="255"/>
      <c r="L389" s="260"/>
      <c r="M389" s="261"/>
      <c r="N389" s="262"/>
      <c r="O389" s="262"/>
      <c r="P389" s="262"/>
      <c r="Q389" s="262"/>
      <c r="R389" s="262"/>
      <c r="S389" s="262"/>
      <c r="T389" s="263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64" t="s">
        <v>163</v>
      </c>
      <c r="AU389" s="264" t="s">
        <v>83</v>
      </c>
      <c r="AV389" s="15" t="s">
        <v>162</v>
      </c>
      <c r="AW389" s="15" t="s">
        <v>30</v>
      </c>
      <c r="AX389" s="15" t="s">
        <v>81</v>
      </c>
      <c r="AY389" s="264" t="s">
        <v>155</v>
      </c>
    </row>
    <row r="390" s="2" customFormat="1" ht="24.15" customHeight="1">
      <c r="A390" s="39"/>
      <c r="B390" s="40"/>
      <c r="C390" s="219" t="s">
        <v>417</v>
      </c>
      <c r="D390" s="219" t="s">
        <v>157</v>
      </c>
      <c r="E390" s="220" t="s">
        <v>979</v>
      </c>
      <c r="F390" s="221" t="s">
        <v>980</v>
      </c>
      <c r="G390" s="222" t="s">
        <v>160</v>
      </c>
      <c r="H390" s="223">
        <v>28</v>
      </c>
      <c r="I390" s="224"/>
      <c r="J390" s="225">
        <f>ROUND(I390*H390,2)</f>
        <v>0</v>
      </c>
      <c r="K390" s="221" t="s">
        <v>185</v>
      </c>
      <c r="L390" s="45"/>
      <c r="M390" s="226" t="s">
        <v>1</v>
      </c>
      <c r="N390" s="227" t="s">
        <v>38</v>
      </c>
      <c r="O390" s="92"/>
      <c r="P390" s="228">
        <f>O390*H390</f>
        <v>0</v>
      </c>
      <c r="Q390" s="228">
        <v>0</v>
      </c>
      <c r="R390" s="228">
        <f>Q390*H390</f>
        <v>0</v>
      </c>
      <c r="S390" s="228">
        <v>0</v>
      </c>
      <c r="T390" s="229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30" t="s">
        <v>200</v>
      </c>
      <c r="AT390" s="230" t="s">
        <v>157</v>
      </c>
      <c r="AU390" s="230" t="s">
        <v>83</v>
      </c>
      <c r="AY390" s="18" t="s">
        <v>155</v>
      </c>
      <c r="BE390" s="231">
        <f>IF(N390="základní",J390,0)</f>
        <v>0</v>
      </c>
      <c r="BF390" s="231">
        <f>IF(N390="snížená",J390,0)</f>
        <v>0</v>
      </c>
      <c r="BG390" s="231">
        <f>IF(N390="zákl. přenesená",J390,0)</f>
        <v>0</v>
      </c>
      <c r="BH390" s="231">
        <f>IF(N390="sníž. přenesená",J390,0)</f>
        <v>0</v>
      </c>
      <c r="BI390" s="231">
        <f>IF(N390="nulová",J390,0)</f>
        <v>0</v>
      </c>
      <c r="BJ390" s="18" t="s">
        <v>81</v>
      </c>
      <c r="BK390" s="231">
        <f>ROUND(I390*H390,2)</f>
        <v>0</v>
      </c>
      <c r="BL390" s="18" t="s">
        <v>200</v>
      </c>
      <c r="BM390" s="230" t="s">
        <v>625</v>
      </c>
    </row>
    <row r="391" s="13" customFormat="1">
      <c r="A391" s="13"/>
      <c r="B391" s="232"/>
      <c r="C391" s="233"/>
      <c r="D391" s="234" t="s">
        <v>163</v>
      </c>
      <c r="E391" s="235" t="s">
        <v>1</v>
      </c>
      <c r="F391" s="236" t="s">
        <v>939</v>
      </c>
      <c r="G391" s="233"/>
      <c r="H391" s="235" t="s">
        <v>1</v>
      </c>
      <c r="I391" s="237"/>
      <c r="J391" s="233"/>
      <c r="K391" s="233"/>
      <c r="L391" s="238"/>
      <c r="M391" s="239"/>
      <c r="N391" s="240"/>
      <c r="O391" s="240"/>
      <c r="P391" s="240"/>
      <c r="Q391" s="240"/>
      <c r="R391" s="240"/>
      <c r="S391" s="240"/>
      <c r="T391" s="241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2" t="s">
        <v>163</v>
      </c>
      <c r="AU391" s="242" t="s">
        <v>83</v>
      </c>
      <c r="AV391" s="13" t="s">
        <v>81</v>
      </c>
      <c r="AW391" s="13" t="s">
        <v>30</v>
      </c>
      <c r="AX391" s="13" t="s">
        <v>73</v>
      </c>
      <c r="AY391" s="242" t="s">
        <v>155</v>
      </c>
    </row>
    <row r="392" s="14" customFormat="1">
      <c r="A392" s="14"/>
      <c r="B392" s="243"/>
      <c r="C392" s="244"/>
      <c r="D392" s="234" t="s">
        <v>163</v>
      </c>
      <c r="E392" s="245" t="s">
        <v>1</v>
      </c>
      <c r="F392" s="246" t="s">
        <v>940</v>
      </c>
      <c r="G392" s="244"/>
      <c r="H392" s="247">
        <v>28</v>
      </c>
      <c r="I392" s="248"/>
      <c r="J392" s="244"/>
      <c r="K392" s="244"/>
      <c r="L392" s="249"/>
      <c r="M392" s="250"/>
      <c r="N392" s="251"/>
      <c r="O392" s="251"/>
      <c r="P392" s="251"/>
      <c r="Q392" s="251"/>
      <c r="R392" s="251"/>
      <c r="S392" s="251"/>
      <c r="T392" s="252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3" t="s">
        <v>163</v>
      </c>
      <c r="AU392" s="253" t="s">
        <v>83</v>
      </c>
      <c r="AV392" s="14" t="s">
        <v>83</v>
      </c>
      <c r="AW392" s="14" t="s">
        <v>30</v>
      </c>
      <c r="AX392" s="14" t="s">
        <v>73</v>
      </c>
      <c r="AY392" s="253" t="s">
        <v>155</v>
      </c>
    </row>
    <row r="393" s="15" customFormat="1">
      <c r="A393" s="15"/>
      <c r="B393" s="254"/>
      <c r="C393" s="255"/>
      <c r="D393" s="234" t="s">
        <v>163</v>
      </c>
      <c r="E393" s="256" t="s">
        <v>1</v>
      </c>
      <c r="F393" s="257" t="s">
        <v>166</v>
      </c>
      <c r="G393" s="255"/>
      <c r="H393" s="258">
        <v>28</v>
      </c>
      <c r="I393" s="259"/>
      <c r="J393" s="255"/>
      <c r="K393" s="255"/>
      <c r="L393" s="260"/>
      <c r="M393" s="261"/>
      <c r="N393" s="262"/>
      <c r="O393" s="262"/>
      <c r="P393" s="262"/>
      <c r="Q393" s="262"/>
      <c r="R393" s="262"/>
      <c r="S393" s="262"/>
      <c r="T393" s="263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64" t="s">
        <v>163</v>
      </c>
      <c r="AU393" s="264" t="s">
        <v>83</v>
      </c>
      <c r="AV393" s="15" t="s">
        <v>162</v>
      </c>
      <c r="AW393" s="15" t="s">
        <v>30</v>
      </c>
      <c r="AX393" s="15" t="s">
        <v>81</v>
      </c>
      <c r="AY393" s="264" t="s">
        <v>155</v>
      </c>
    </row>
    <row r="394" s="12" customFormat="1" ht="25.92" customHeight="1">
      <c r="A394" s="12"/>
      <c r="B394" s="203"/>
      <c r="C394" s="204"/>
      <c r="D394" s="205" t="s">
        <v>72</v>
      </c>
      <c r="E394" s="206" t="s">
        <v>879</v>
      </c>
      <c r="F394" s="206" t="s">
        <v>880</v>
      </c>
      <c r="G394" s="204"/>
      <c r="H394" s="204"/>
      <c r="I394" s="207"/>
      <c r="J394" s="208">
        <f>BK394</f>
        <v>0</v>
      </c>
      <c r="K394" s="204"/>
      <c r="L394" s="209"/>
      <c r="M394" s="210"/>
      <c r="N394" s="211"/>
      <c r="O394" s="211"/>
      <c r="P394" s="212">
        <f>SUM(P395:P398)</f>
        <v>0</v>
      </c>
      <c r="Q394" s="211"/>
      <c r="R394" s="212">
        <f>SUM(R395:R398)</f>
        <v>0</v>
      </c>
      <c r="S394" s="211"/>
      <c r="T394" s="213">
        <f>SUM(T395:T398)</f>
        <v>0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14" t="s">
        <v>162</v>
      </c>
      <c r="AT394" s="215" t="s">
        <v>72</v>
      </c>
      <c r="AU394" s="215" t="s">
        <v>73</v>
      </c>
      <c r="AY394" s="214" t="s">
        <v>155</v>
      </c>
      <c r="BK394" s="216">
        <f>SUM(BK395:BK398)</f>
        <v>0</v>
      </c>
    </row>
    <row r="395" s="2" customFormat="1" ht="21.75" customHeight="1">
      <c r="A395" s="39"/>
      <c r="B395" s="40"/>
      <c r="C395" s="219" t="s">
        <v>622</v>
      </c>
      <c r="D395" s="219" t="s">
        <v>157</v>
      </c>
      <c r="E395" s="220" t="s">
        <v>882</v>
      </c>
      <c r="F395" s="221" t="s">
        <v>883</v>
      </c>
      <c r="G395" s="222" t="s">
        <v>884</v>
      </c>
      <c r="H395" s="223">
        <v>35</v>
      </c>
      <c r="I395" s="224"/>
      <c r="J395" s="225">
        <f>ROUND(I395*H395,2)</f>
        <v>0</v>
      </c>
      <c r="K395" s="221" t="s">
        <v>161</v>
      </c>
      <c r="L395" s="45"/>
      <c r="M395" s="226" t="s">
        <v>1</v>
      </c>
      <c r="N395" s="227" t="s">
        <v>38</v>
      </c>
      <c r="O395" s="92"/>
      <c r="P395" s="228">
        <f>O395*H395</f>
        <v>0</v>
      </c>
      <c r="Q395" s="228">
        <v>0</v>
      </c>
      <c r="R395" s="228">
        <f>Q395*H395</f>
        <v>0</v>
      </c>
      <c r="S395" s="228">
        <v>0</v>
      </c>
      <c r="T395" s="229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30" t="s">
        <v>885</v>
      </c>
      <c r="AT395" s="230" t="s">
        <v>157</v>
      </c>
      <c r="AU395" s="230" t="s">
        <v>81</v>
      </c>
      <c r="AY395" s="18" t="s">
        <v>155</v>
      </c>
      <c r="BE395" s="231">
        <f>IF(N395="základní",J395,0)</f>
        <v>0</v>
      </c>
      <c r="BF395" s="231">
        <f>IF(N395="snížená",J395,0)</f>
        <v>0</v>
      </c>
      <c r="BG395" s="231">
        <f>IF(N395="zákl. přenesená",J395,0)</f>
        <v>0</v>
      </c>
      <c r="BH395" s="231">
        <f>IF(N395="sníž. přenesená",J395,0)</f>
        <v>0</v>
      </c>
      <c r="BI395" s="231">
        <f>IF(N395="nulová",J395,0)</f>
        <v>0</v>
      </c>
      <c r="BJ395" s="18" t="s">
        <v>81</v>
      </c>
      <c r="BK395" s="231">
        <f>ROUND(I395*H395,2)</f>
        <v>0</v>
      </c>
      <c r="BL395" s="18" t="s">
        <v>885</v>
      </c>
      <c r="BM395" s="230" t="s">
        <v>629</v>
      </c>
    </row>
    <row r="396" s="13" customFormat="1">
      <c r="A396" s="13"/>
      <c r="B396" s="232"/>
      <c r="C396" s="233"/>
      <c r="D396" s="234" t="s">
        <v>163</v>
      </c>
      <c r="E396" s="235" t="s">
        <v>1</v>
      </c>
      <c r="F396" s="236" t="s">
        <v>887</v>
      </c>
      <c r="G396" s="233"/>
      <c r="H396" s="235" t="s">
        <v>1</v>
      </c>
      <c r="I396" s="237"/>
      <c r="J396" s="233"/>
      <c r="K396" s="233"/>
      <c r="L396" s="238"/>
      <c r="M396" s="239"/>
      <c r="N396" s="240"/>
      <c r="O396" s="240"/>
      <c r="P396" s="240"/>
      <c r="Q396" s="240"/>
      <c r="R396" s="240"/>
      <c r="S396" s="240"/>
      <c r="T396" s="241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2" t="s">
        <v>163</v>
      </c>
      <c r="AU396" s="242" t="s">
        <v>81</v>
      </c>
      <c r="AV396" s="13" t="s">
        <v>81</v>
      </c>
      <c r="AW396" s="13" t="s">
        <v>30</v>
      </c>
      <c r="AX396" s="13" t="s">
        <v>73</v>
      </c>
      <c r="AY396" s="242" t="s">
        <v>155</v>
      </c>
    </row>
    <row r="397" s="14" customFormat="1">
      <c r="A397" s="14"/>
      <c r="B397" s="243"/>
      <c r="C397" s="244"/>
      <c r="D397" s="234" t="s">
        <v>163</v>
      </c>
      <c r="E397" s="245" t="s">
        <v>1</v>
      </c>
      <c r="F397" s="246" t="s">
        <v>426</v>
      </c>
      <c r="G397" s="244"/>
      <c r="H397" s="247">
        <v>35</v>
      </c>
      <c r="I397" s="248"/>
      <c r="J397" s="244"/>
      <c r="K397" s="244"/>
      <c r="L397" s="249"/>
      <c r="M397" s="250"/>
      <c r="N397" s="251"/>
      <c r="O397" s="251"/>
      <c r="P397" s="251"/>
      <c r="Q397" s="251"/>
      <c r="R397" s="251"/>
      <c r="S397" s="251"/>
      <c r="T397" s="252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3" t="s">
        <v>163</v>
      </c>
      <c r="AU397" s="253" t="s">
        <v>81</v>
      </c>
      <c r="AV397" s="14" t="s">
        <v>83</v>
      </c>
      <c r="AW397" s="14" t="s">
        <v>30</v>
      </c>
      <c r="AX397" s="14" t="s">
        <v>73</v>
      </c>
      <c r="AY397" s="253" t="s">
        <v>155</v>
      </c>
    </row>
    <row r="398" s="15" customFormat="1">
      <c r="A398" s="15"/>
      <c r="B398" s="254"/>
      <c r="C398" s="255"/>
      <c r="D398" s="234" t="s">
        <v>163</v>
      </c>
      <c r="E398" s="256" t="s">
        <v>1</v>
      </c>
      <c r="F398" s="257" t="s">
        <v>166</v>
      </c>
      <c r="G398" s="255"/>
      <c r="H398" s="258">
        <v>35</v>
      </c>
      <c r="I398" s="259"/>
      <c r="J398" s="255"/>
      <c r="K398" s="255"/>
      <c r="L398" s="260"/>
      <c r="M398" s="290"/>
      <c r="N398" s="291"/>
      <c r="O398" s="291"/>
      <c r="P398" s="291"/>
      <c r="Q398" s="291"/>
      <c r="R398" s="291"/>
      <c r="S398" s="291"/>
      <c r="T398" s="292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64" t="s">
        <v>163</v>
      </c>
      <c r="AU398" s="264" t="s">
        <v>81</v>
      </c>
      <c r="AV398" s="15" t="s">
        <v>162</v>
      </c>
      <c r="AW398" s="15" t="s">
        <v>30</v>
      </c>
      <c r="AX398" s="15" t="s">
        <v>81</v>
      </c>
      <c r="AY398" s="264" t="s">
        <v>155</v>
      </c>
    </row>
    <row r="399" s="2" customFormat="1" ht="6.96" customHeight="1">
      <c r="A399" s="39"/>
      <c r="B399" s="67"/>
      <c r="C399" s="68"/>
      <c r="D399" s="68"/>
      <c r="E399" s="68"/>
      <c r="F399" s="68"/>
      <c r="G399" s="68"/>
      <c r="H399" s="68"/>
      <c r="I399" s="68"/>
      <c r="J399" s="68"/>
      <c r="K399" s="68"/>
      <c r="L399" s="45"/>
      <c r="M399" s="39"/>
      <c r="O399" s="39"/>
      <c r="P399" s="39"/>
      <c r="Q399" s="39"/>
      <c r="R399" s="39"/>
      <c r="S399" s="39"/>
      <c r="T399" s="39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</row>
  </sheetData>
  <sheetProtection sheet="1" autoFilter="0" formatColumns="0" formatRows="0" objects="1" scenarios="1" spinCount="100000" saltValue="WYUvxPn+H8b183uxBtoa2xBmwXot7u7J+ZZD5w/pQkzKajxUTCxp5T+dMEj7k2gzzW13UBghMuBZHvwFRSYUsg==" hashValue="FVjg/qvozxDpSoDqHL2QCdOyRFphQBE7EXIOwbLc64GWoQU2CX1RW3k+gJuCgFbMMU9UDKaeCXUb4maYfJfHXA==" algorithmName="SHA-512" password="CC35"/>
  <autoFilter ref="C124:K398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s="1" customFormat="1" ht="24.96" customHeight="1">
      <c r="B4" s="21"/>
      <c r="D4" s="139" t="s">
        <v>114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Snížení energetické náročnost budovy školy gymnázia SOŠ a VOŠ,Nový Bydžov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981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25. 3. 2022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ROUND((SUM(BE122:BE174)),  2)</f>
        <v>0</v>
      </c>
      <c r="G33" s="39"/>
      <c r="H33" s="39"/>
      <c r="I33" s="156">
        <v>0.20999999999999999</v>
      </c>
      <c r="J33" s="155">
        <f>ROUND(((SUM(BE122:BE174))*I33),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ROUND((SUM(BF122:BF174)),  2)</f>
        <v>0</v>
      </c>
      <c r="G34" s="39"/>
      <c r="H34" s="39"/>
      <c r="I34" s="156">
        <v>0.14999999999999999</v>
      </c>
      <c r="J34" s="155">
        <f>ROUND(((SUM(BF122:BF174))*I34),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ROUND((SUM(BG122:BG174)),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ROUND((SUM(BH122:BH174)),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ROUND((SUM(BI122:BI174)),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Snížení energetické náročnost budovy školy gymnázia SOŠ a VOŠ,Nový Bydžov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02 - Zateplení podlahy na...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25. 3. 2022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118</v>
      </c>
      <c r="D94" s="177"/>
      <c r="E94" s="177"/>
      <c r="F94" s="177"/>
      <c r="G94" s="177"/>
      <c r="H94" s="177"/>
      <c r="I94" s="177"/>
      <c r="J94" s="178" t="s">
        <v>119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120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121</v>
      </c>
    </row>
    <row r="97" s="9" customFormat="1" ht="24.96" customHeight="1">
      <c r="A97" s="9"/>
      <c r="B97" s="180"/>
      <c r="C97" s="181"/>
      <c r="D97" s="182" t="s">
        <v>122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127</v>
      </c>
      <c r="E98" s="189"/>
      <c r="F98" s="189"/>
      <c r="G98" s="189"/>
      <c r="H98" s="189"/>
      <c r="I98" s="189"/>
      <c r="J98" s="190">
        <f>J124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0"/>
      <c r="C99" s="181"/>
      <c r="D99" s="182" t="s">
        <v>130</v>
      </c>
      <c r="E99" s="183"/>
      <c r="F99" s="183"/>
      <c r="G99" s="183"/>
      <c r="H99" s="183"/>
      <c r="I99" s="183"/>
      <c r="J99" s="184">
        <f>J129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6"/>
      <c r="C100" s="187"/>
      <c r="D100" s="188" t="s">
        <v>982</v>
      </c>
      <c r="E100" s="189"/>
      <c r="F100" s="189"/>
      <c r="G100" s="189"/>
      <c r="H100" s="189"/>
      <c r="I100" s="189"/>
      <c r="J100" s="190">
        <f>J130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133</v>
      </c>
      <c r="E101" s="189"/>
      <c r="F101" s="189"/>
      <c r="G101" s="189"/>
      <c r="H101" s="189"/>
      <c r="I101" s="189"/>
      <c r="J101" s="190">
        <f>J165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0"/>
      <c r="C102" s="181"/>
      <c r="D102" s="182" t="s">
        <v>139</v>
      </c>
      <c r="E102" s="183"/>
      <c r="F102" s="183"/>
      <c r="G102" s="183"/>
      <c r="H102" s="183"/>
      <c r="I102" s="183"/>
      <c r="J102" s="184">
        <f>J170</f>
        <v>0</v>
      </c>
      <c r="K102" s="181"/>
      <c r="L102" s="18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140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6.25" customHeight="1">
      <c r="A112" s="39"/>
      <c r="B112" s="40"/>
      <c r="C112" s="41"/>
      <c r="D112" s="41"/>
      <c r="E112" s="175" t="str">
        <f>E7</f>
        <v>Snížení energetické náročnost budovy školy gymnázia SOŠ a VOŠ,Nový Bydžov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115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02 - Zateplení podlahy na...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 xml:space="preserve"> </v>
      </c>
      <c r="G116" s="41"/>
      <c r="H116" s="41"/>
      <c r="I116" s="33" t="s">
        <v>22</v>
      </c>
      <c r="J116" s="80" t="str">
        <f>IF(J12="","",J12)</f>
        <v>25. 3. 2022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24</v>
      </c>
      <c r="D118" s="41"/>
      <c r="E118" s="41"/>
      <c r="F118" s="28" t="str">
        <f>E15</f>
        <v xml:space="preserve"> </v>
      </c>
      <c r="G118" s="41"/>
      <c r="H118" s="41"/>
      <c r="I118" s="33" t="s">
        <v>29</v>
      </c>
      <c r="J118" s="37" t="str">
        <f>E21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27</v>
      </c>
      <c r="D119" s="41"/>
      <c r="E119" s="41"/>
      <c r="F119" s="28" t="str">
        <f>IF(E18="","",E18)</f>
        <v>Vyplň údaj</v>
      </c>
      <c r="G119" s="41"/>
      <c r="H119" s="41"/>
      <c r="I119" s="33" t="s">
        <v>31</v>
      </c>
      <c r="J119" s="37" t="str">
        <f>E24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2"/>
      <c r="B121" s="193"/>
      <c r="C121" s="194" t="s">
        <v>141</v>
      </c>
      <c r="D121" s="195" t="s">
        <v>58</v>
      </c>
      <c r="E121" s="195" t="s">
        <v>54</v>
      </c>
      <c r="F121" s="195" t="s">
        <v>55</v>
      </c>
      <c r="G121" s="195" t="s">
        <v>142</v>
      </c>
      <c r="H121" s="195" t="s">
        <v>143</v>
      </c>
      <c r="I121" s="195" t="s">
        <v>144</v>
      </c>
      <c r="J121" s="195" t="s">
        <v>119</v>
      </c>
      <c r="K121" s="196" t="s">
        <v>145</v>
      </c>
      <c r="L121" s="197"/>
      <c r="M121" s="101" t="s">
        <v>1</v>
      </c>
      <c r="N121" s="102" t="s">
        <v>37</v>
      </c>
      <c r="O121" s="102" t="s">
        <v>146</v>
      </c>
      <c r="P121" s="102" t="s">
        <v>147</v>
      </c>
      <c r="Q121" s="102" t="s">
        <v>148</v>
      </c>
      <c r="R121" s="102" t="s">
        <v>149</v>
      </c>
      <c r="S121" s="102" t="s">
        <v>150</v>
      </c>
      <c r="T121" s="103" t="s">
        <v>151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9"/>
      <c r="B122" s="40"/>
      <c r="C122" s="108" t="s">
        <v>152</v>
      </c>
      <c r="D122" s="41"/>
      <c r="E122" s="41"/>
      <c r="F122" s="41"/>
      <c r="G122" s="41"/>
      <c r="H122" s="41"/>
      <c r="I122" s="41"/>
      <c r="J122" s="198">
        <f>BK122</f>
        <v>0</v>
      </c>
      <c r="K122" s="41"/>
      <c r="L122" s="45"/>
      <c r="M122" s="104"/>
      <c r="N122" s="199"/>
      <c r="O122" s="105"/>
      <c r="P122" s="200">
        <f>P123+P129+P170</f>
        <v>0</v>
      </c>
      <c r="Q122" s="105"/>
      <c r="R122" s="200">
        <f>R123+R129+R170</f>
        <v>6.2210719999999995</v>
      </c>
      <c r="S122" s="105"/>
      <c r="T122" s="201">
        <f>T123+T129+T170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72</v>
      </c>
      <c r="AU122" s="18" t="s">
        <v>121</v>
      </c>
      <c r="BK122" s="202">
        <f>BK123+BK129+BK170</f>
        <v>0</v>
      </c>
    </row>
    <row r="123" s="12" customFormat="1" ht="25.92" customHeight="1">
      <c r="A123" s="12"/>
      <c r="B123" s="203"/>
      <c r="C123" s="204"/>
      <c r="D123" s="205" t="s">
        <v>72</v>
      </c>
      <c r="E123" s="206" t="s">
        <v>153</v>
      </c>
      <c r="F123" s="206" t="s">
        <v>154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</f>
        <v>0</v>
      </c>
      <c r="Q123" s="211"/>
      <c r="R123" s="212">
        <f>R124</f>
        <v>0</v>
      </c>
      <c r="S123" s="211"/>
      <c r="T123" s="213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81</v>
      </c>
      <c r="AT123" s="215" t="s">
        <v>72</v>
      </c>
      <c r="AU123" s="215" t="s">
        <v>73</v>
      </c>
      <c r="AY123" s="214" t="s">
        <v>155</v>
      </c>
      <c r="BK123" s="216">
        <f>BK124</f>
        <v>0</v>
      </c>
    </row>
    <row r="124" s="12" customFormat="1" ht="22.8" customHeight="1">
      <c r="A124" s="12"/>
      <c r="B124" s="203"/>
      <c r="C124" s="204"/>
      <c r="D124" s="205" t="s">
        <v>72</v>
      </c>
      <c r="E124" s="217" t="s">
        <v>203</v>
      </c>
      <c r="F124" s="217" t="s">
        <v>579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SUM(P125:P128)</f>
        <v>0</v>
      </c>
      <c r="Q124" s="211"/>
      <c r="R124" s="212">
        <f>SUM(R125:R128)</f>
        <v>0</v>
      </c>
      <c r="S124" s="211"/>
      <c r="T124" s="213">
        <f>SUM(T125:T128)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81</v>
      </c>
      <c r="AT124" s="215" t="s">
        <v>72</v>
      </c>
      <c r="AU124" s="215" t="s">
        <v>81</v>
      </c>
      <c r="AY124" s="214" t="s">
        <v>155</v>
      </c>
      <c r="BK124" s="216">
        <f>SUM(BK125:BK128)</f>
        <v>0</v>
      </c>
    </row>
    <row r="125" s="2" customFormat="1" ht="16.5" customHeight="1">
      <c r="A125" s="39"/>
      <c r="B125" s="40"/>
      <c r="C125" s="219" t="s">
        <v>81</v>
      </c>
      <c r="D125" s="219" t="s">
        <v>157</v>
      </c>
      <c r="E125" s="220" t="s">
        <v>983</v>
      </c>
      <c r="F125" s="221" t="s">
        <v>984</v>
      </c>
      <c r="G125" s="222" t="s">
        <v>160</v>
      </c>
      <c r="H125" s="223">
        <v>630</v>
      </c>
      <c r="I125" s="224"/>
      <c r="J125" s="225">
        <f>ROUND(I125*H125,2)</f>
        <v>0</v>
      </c>
      <c r="K125" s="221" t="s">
        <v>161</v>
      </c>
      <c r="L125" s="45"/>
      <c r="M125" s="226" t="s">
        <v>1</v>
      </c>
      <c r="N125" s="227" t="s">
        <v>38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162</v>
      </c>
      <c r="AT125" s="230" t="s">
        <v>157</v>
      </c>
      <c r="AU125" s="230" t="s">
        <v>83</v>
      </c>
      <c r="AY125" s="18" t="s">
        <v>155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81</v>
      </c>
      <c r="BK125" s="231">
        <f>ROUND(I125*H125,2)</f>
        <v>0</v>
      </c>
      <c r="BL125" s="18" t="s">
        <v>162</v>
      </c>
      <c r="BM125" s="230" t="s">
        <v>83</v>
      </c>
    </row>
    <row r="126" s="13" customFormat="1">
      <c r="A126" s="13"/>
      <c r="B126" s="232"/>
      <c r="C126" s="233"/>
      <c r="D126" s="234" t="s">
        <v>163</v>
      </c>
      <c r="E126" s="235" t="s">
        <v>1</v>
      </c>
      <c r="F126" s="236" t="s">
        <v>985</v>
      </c>
      <c r="G126" s="233"/>
      <c r="H126" s="235" t="s">
        <v>1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2" t="s">
        <v>163</v>
      </c>
      <c r="AU126" s="242" t="s">
        <v>83</v>
      </c>
      <c r="AV126" s="13" t="s">
        <v>81</v>
      </c>
      <c r="AW126" s="13" t="s">
        <v>30</v>
      </c>
      <c r="AX126" s="13" t="s">
        <v>73</v>
      </c>
      <c r="AY126" s="242" t="s">
        <v>155</v>
      </c>
    </row>
    <row r="127" s="14" customFormat="1">
      <c r="A127" s="14"/>
      <c r="B127" s="243"/>
      <c r="C127" s="244"/>
      <c r="D127" s="234" t="s">
        <v>163</v>
      </c>
      <c r="E127" s="245" t="s">
        <v>1</v>
      </c>
      <c r="F127" s="246" t="s">
        <v>986</v>
      </c>
      <c r="G127" s="244"/>
      <c r="H127" s="247">
        <v>630</v>
      </c>
      <c r="I127" s="248"/>
      <c r="J127" s="244"/>
      <c r="K127" s="244"/>
      <c r="L127" s="249"/>
      <c r="M127" s="250"/>
      <c r="N127" s="251"/>
      <c r="O127" s="251"/>
      <c r="P127" s="251"/>
      <c r="Q127" s="251"/>
      <c r="R127" s="251"/>
      <c r="S127" s="251"/>
      <c r="T127" s="25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3" t="s">
        <v>163</v>
      </c>
      <c r="AU127" s="253" t="s">
        <v>83</v>
      </c>
      <c r="AV127" s="14" t="s">
        <v>83</v>
      </c>
      <c r="AW127" s="14" t="s">
        <v>30</v>
      </c>
      <c r="AX127" s="14" t="s">
        <v>73</v>
      </c>
      <c r="AY127" s="253" t="s">
        <v>155</v>
      </c>
    </row>
    <row r="128" s="15" customFormat="1">
      <c r="A128" s="15"/>
      <c r="B128" s="254"/>
      <c r="C128" s="255"/>
      <c r="D128" s="234" t="s">
        <v>163</v>
      </c>
      <c r="E128" s="256" t="s">
        <v>1</v>
      </c>
      <c r="F128" s="257" t="s">
        <v>166</v>
      </c>
      <c r="G128" s="255"/>
      <c r="H128" s="258">
        <v>630</v>
      </c>
      <c r="I128" s="259"/>
      <c r="J128" s="255"/>
      <c r="K128" s="255"/>
      <c r="L128" s="260"/>
      <c r="M128" s="261"/>
      <c r="N128" s="262"/>
      <c r="O128" s="262"/>
      <c r="P128" s="262"/>
      <c r="Q128" s="262"/>
      <c r="R128" s="262"/>
      <c r="S128" s="262"/>
      <c r="T128" s="263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4" t="s">
        <v>163</v>
      </c>
      <c r="AU128" s="264" t="s">
        <v>83</v>
      </c>
      <c r="AV128" s="15" t="s">
        <v>162</v>
      </c>
      <c r="AW128" s="15" t="s">
        <v>30</v>
      </c>
      <c r="AX128" s="15" t="s">
        <v>81</v>
      </c>
      <c r="AY128" s="264" t="s">
        <v>155</v>
      </c>
    </row>
    <row r="129" s="12" customFormat="1" ht="25.92" customHeight="1">
      <c r="A129" s="12"/>
      <c r="B129" s="203"/>
      <c r="C129" s="204"/>
      <c r="D129" s="205" t="s">
        <v>72</v>
      </c>
      <c r="E129" s="206" t="s">
        <v>677</v>
      </c>
      <c r="F129" s="206" t="s">
        <v>678</v>
      </c>
      <c r="G129" s="204"/>
      <c r="H129" s="204"/>
      <c r="I129" s="207"/>
      <c r="J129" s="208">
        <f>BK129</f>
        <v>0</v>
      </c>
      <c r="K129" s="204"/>
      <c r="L129" s="209"/>
      <c r="M129" s="210"/>
      <c r="N129" s="211"/>
      <c r="O129" s="211"/>
      <c r="P129" s="212">
        <f>P130+P165</f>
        <v>0</v>
      </c>
      <c r="Q129" s="211"/>
      <c r="R129" s="212">
        <f>R130+R165</f>
        <v>6.2210719999999995</v>
      </c>
      <c r="S129" s="211"/>
      <c r="T129" s="213">
        <f>T130+T165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83</v>
      </c>
      <c r="AT129" s="215" t="s">
        <v>72</v>
      </c>
      <c r="AU129" s="215" t="s">
        <v>73</v>
      </c>
      <c r="AY129" s="214" t="s">
        <v>155</v>
      </c>
      <c r="BK129" s="216">
        <f>BK130+BK165</f>
        <v>0</v>
      </c>
    </row>
    <row r="130" s="12" customFormat="1" ht="22.8" customHeight="1">
      <c r="A130" s="12"/>
      <c r="B130" s="203"/>
      <c r="C130" s="204"/>
      <c r="D130" s="205" t="s">
        <v>72</v>
      </c>
      <c r="E130" s="217" t="s">
        <v>987</v>
      </c>
      <c r="F130" s="217" t="s">
        <v>988</v>
      </c>
      <c r="G130" s="204"/>
      <c r="H130" s="204"/>
      <c r="I130" s="207"/>
      <c r="J130" s="218">
        <f>BK130</f>
        <v>0</v>
      </c>
      <c r="K130" s="204"/>
      <c r="L130" s="209"/>
      <c r="M130" s="210"/>
      <c r="N130" s="211"/>
      <c r="O130" s="211"/>
      <c r="P130" s="212">
        <f>SUM(P131:P164)</f>
        <v>0</v>
      </c>
      <c r="Q130" s="211"/>
      <c r="R130" s="212">
        <f>SUM(R131:R164)</f>
        <v>6.2210719999999995</v>
      </c>
      <c r="S130" s="211"/>
      <c r="T130" s="213">
        <f>SUM(T131:T164)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83</v>
      </c>
      <c r="AT130" s="215" t="s">
        <v>72</v>
      </c>
      <c r="AU130" s="215" t="s">
        <v>81</v>
      </c>
      <c r="AY130" s="214" t="s">
        <v>155</v>
      </c>
      <c r="BK130" s="216">
        <f>SUM(BK131:BK164)</f>
        <v>0</v>
      </c>
    </row>
    <row r="131" s="2" customFormat="1" ht="24.15" customHeight="1">
      <c r="A131" s="39"/>
      <c r="B131" s="40"/>
      <c r="C131" s="219" t="s">
        <v>83</v>
      </c>
      <c r="D131" s="219" t="s">
        <v>157</v>
      </c>
      <c r="E131" s="220" t="s">
        <v>989</v>
      </c>
      <c r="F131" s="221" t="s">
        <v>990</v>
      </c>
      <c r="G131" s="222" t="s">
        <v>160</v>
      </c>
      <c r="H131" s="223">
        <v>630</v>
      </c>
      <c r="I131" s="224"/>
      <c r="J131" s="225">
        <f>ROUND(I131*H131,2)</f>
        <v>0</v>
      </c>
      <c r="K131" s="221" t="s">
        <v>161</v>
      </c>
      <c r="L131" s="45"/>
      <c r="M131" s="226" t="s">
        <v>1</v>
      </c>
      <c r="N131" s="227" t="s">
        <v>38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200</v>
      </c>
      <c r="AT131" s="230" t="s">
        <v>157</v>
      </c>
      <c r="AU131" s="230" t="s">
        <v>83</v>
      </c>
      <c r="AY131" s="18" t="s">
        <v>155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81</v>
      </c>
      <c r="BK131" s="231">
        <f>ROUND(I131*H131,2)</f>
        <v>0</v>
      </c>
      <c r="BL131" s="18" t="s">
        <v>200</v>
      </c>
      <c r="BM131" s="230" t="s">
        <v>162</v>
      </c>
    </row>
    <row r="132" s="13" customFormat="1">
      <c r="A132" s="13"/>
      <c r="B132" s="232"/>
      <c r="C132" s="233"/>
      <c r="D132" s="234" t="s">
        <v>163</v>
      </c>
      <c r="E132" s="235" t="s">
        <v>1</v>
      </c>
      <c r="F132" s="236" t="s">
        <v>991</v>
      </c>
      <c r="G132" s="233"/>
      <c r="H132" s="235" t="s">
        <v>1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163</v>
      </c>
      <c r="AU132" s="242" t="s">
        <v>83</v>
      </c>
      <c r="AV132" s="13" t="s">
        <v>81</v>
      </c>
      <c r="AW132" s="13" t="s">
        <v>30</v>
      </c>
      <c r="AX132" s="13" t="s">
        <v>73</v>
      </c>
      <c r="AY132" s="242" t="s">
        <v>155</v>
      </c>
    </row>
    <row r="133" s="14" customFormat="1">
      <c r="A133" s="14"/>
      <c r="B133" s="243"/>
      <c r="C133" s="244"/>
      <c r="D133" s="234" t="s">
        <v>163</v>
      </c>
      <c r="E133" s="245" t="s">
        <v>1</v>
      </c>
      <c r="F133" s="246" t="s">
        <v>986</v>
      </c>
      <c r="G133" s="244"/>
      <c r="H133" s="247">
        <v>630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3" t="s">
        <v>163</v>
      </c>
      <c r="AU133" s="253" t="s">
        <v>83</v>
      </c>
      <c r="AV133" s="14" t="s">
        <v>83</v>
      </c>
      <c r="AW133" s="14" t="s">
        <v>30</v>
      </c>
      <c r="AX133" s="14" t="s">
        <v>73</v>
      </c>
      <c r="AY133" s="253" t="s">
        <v>155</v>
      </c>
    </row>
    <row r="134" s="15" customFormat="1">
      <c r="A134" s="15"/>
      <c r="B134" s="254"/>
      <c r="C134" s="255"/>
      <c r="D134" s="234" t="s">
        <v>163</v>
      </c>
      <c r="E134" s="256" t="s">
        <v>1</v>
      </c>
      <c r="F134" s="257" t="s">
        <v>166</v>
      </c>
      <c r="G134" s="255"/>
      <c r="H134" s="258">
        <v>630</v>
      </c>
      <c r="I134" s="259"/>
      <c r="J134" s="255"/>
      <c r="K134" s="255"/>
      <c r="L134" s="260"/>
      <c r="M134" s="261"/>
      <c r="N134" s="262"/>
      <c r="O134" s="262"/>
      <c r="P134" s="262"/>
      <c r="Q134" s="262"/>
      <c r="R134" s="262"/>
      <c r="S134" s="262"/>
      <c r="T134" s="263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4" t="s">
        <v>163</v>
      </c>
      <c r="AU134" s="264" t="s">
        <v>83</v>
      </c>
      <c r="AV134" s="15" t="s">
        <v>162</v>
      </c>
      <c r="AW134" s="15" t="s">
        <v>30</v>
      </c>
      <c r="AX134" s="15" t="s">
        <v>81</v>
      </c>
      <c r="AY134" s="264" t="s">
        <v>155</v>
      </c>
    </row>
    <row r="135" s="2" customFormat="1" ht="21.75" customHeight="1">
      <c r="A135" s="39"/>
      <c r="B135" s="40"/>
      <c r="C135" s="265" t="s">
        <v>169</v>
      </c>
      <c r="D135" s="265" t="s">
        <v>234</v>
      </c>
      <c r="E135" s="266" t="s">
        <v>992</v>
      </c>
      <c r="F135" s="267" t="s">
        <v>993</v>
      </c>
      <c r="G135" s="268" t="s">
        <v>160</v>
      </c>
      <c r="H135" s="269">
        <v>1386</v>
      </c>
      <c r="I135" s="270"/>
      <c r="J135" s="271">
        <f>ROUND(I135*H135,2)</f>
        <v>0</v>
      </c>
      <c r="K135" s="267" t="s">
        <v>161</v>
      </c>
      <c r="L135" s="272"/>
      <c r="M135" s="273" t="s">
        <v>1</v>
      </c>
      <c r="N135" s="274" t="s">
        <v>38</v>
      </c>
      <c r="O135" s="92"/>
      <c r="P135" s="228">
        <f>O135*H135</f>
        <v>0</v>
      </c>
      <c r="Q135" s="228">
        <v>0.0042599999999999999</v>
      </c>
      <c r="R135" s="228">
        <f>Q135*H135</f>
        <v>5.9043599999999996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246</v>
      </c>
      <c r="AT135" s="230" t="s">
        <v>234</v>
      </c>
      <c r="AU135" s="230" t="s">
        <v>83</v>
      </c>
      <c r="AY135" s="18" t="s">
        <v>155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81</v>
      </c>
      <c r="BK135" s="231">
        <f>ROUND(I135*H135,2)</f>
        <v>0</v>
      </c>
      <c r="BL135" s="18" t="s">
        <v>200</v>
      </c>
      <c r="BM135" s="230" t="s">
        <v>172</v>
      </c>
    </row>
    <row r="136" s="2" customFormat="1" ht="24.15" customHeight="1">
      <c r="A136" s="39"/>
      <c r="B136" s="40"/>
      <c r="C136" s="219" t="s">
        <v>162</v>
      </c>
      <c r="D136" s="219" t="s">
        <v>157</v>
      </c>
      <c r="E136" s="220" t="s">
        <v>994</v>
      </c>
      <c r="F136" s="221" t="s">
        <v>995</v>
      </c>
      <c r="G136" s="222" t="s">
        <v>160</v>
      </c>
      <c r="H136" s="223">
        <v>630</v>
      </c>
      <c r="I136" s="224"/>
      <c r="J136" s="225">
        <f>ROUND(I136*H136,2)</f>
        <v>0</v>
      </c>
      <c r="K136" s="221" t="s">
        <v>161</v>
      </c>
      <c r="L136" s="45"/>
      <c r="M136" s="226" t="s">
        <v>1</v>
      </c>
      <c r="N136" s="227" t="s">
        <v>38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200</v>
      </c>
      <c r="AT136" s="230" t="s">
        <v>157</v>
      </c>
      <c r="AU136" s="230" t="s">
        <v>83</v>
      </c>
      <c r="AY136" s="18" t="s">
        <v>155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81</v>
      </c>
      <c r="BK136" s="231">
        <f>ROUND(I136*H136,2)</f>
        <v>0</v>
      </c>
      <c r="BL136" s="18" t="s">
        <v>200</v>
      </c>
      <c r="BM136" s="230" t="s">
        <v>175</v>
      </c>
    </row>
    <row r="137" s="13" customFormat="1">
      <c r="A137" s="13"/>
      <c r="B137" s="232"/>
      <c r="C137" s="233"/>
      <c r="D137" s="234" t="s">
        <v>163</v>
      </c>
      <c r="E137" s="235" t="s">
        <v>1</v>
      </c>
      <c r="F137" s="236" t="s">
        <v>991</v>
      </c>
      <c r="G137" s="233"/>
      <c r="H137" s="235" t="s">
        <v>1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163</v>
      </c>
      <c r="AU137" s="242" t="s">
        <v>83</v>
      </c>
      <c r="AV137" s="13" t="s">
        <v>81</v>
      </c>
      <c r="AW137" s="13" t="s">
        <v>30</v>
      </c>
      <c r="AX137" s="13" t="s">
        <v>73</v>
      </c>
      <c r="AY137" s="242" t="s">
        <v>155</v>
      </c>
    </row>
    <row r="138" s="14" customFormat="1">
      <c r="A138" s="14"/>
      <c r="B138" s="243"/>
      <c r="C138" s="244"/>
      <c r="D138" s="234" t="s">
        <v>163</v>
      </c>
      <c r="E138" s="245" t="s">
        <v>1</v>
      </c>
      <c r="F138" s="246" t="s">
        <v>986</v>
      </c>
      <c r="G138" s="244"/>
      <c r="H138" s="247">
        <v>630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163</v>
      </c>
      <c r="AU138" s="253" t="s">
        <v>83</v>
      </c>
      <c r="AV138" s="14" t="s">
        <v>83</v>
      </c>
      <c r="AW138" s="14" t="s">
        <v>30</v>
      </c>
      <c r="AX138" s="14" t="s">
        <v>73</v>
      </c>
      <c r="AY138" s="253" t="s">
        <v>155</v>
      </c>
    </row>
    <row r="139" s="15" customFormat="1">
      <c r="A139" s="15"/>
      <c r="B139" s="254"/>
      <c r="C139" s="255"/>
      <c r="D139" s="234" t="s">
        <v>163</v>
      </c>
      <c r="E139" s="256" t="s">
        <v>1</v>
      </c>
      <c r="F139" s="257" t="s">
        <v>166</v>
      </c>
      <c r="G139" s="255"/>
      <c r="H139" s="258">
        <v>630</v>
      </c>
      <c r="I139" s="259"/>
      <c r="J139" s="255"/>
      <c r="K139" s="255"/>
      <c r="L139" s="260"/>
      <c r="M139" s="261"/>
      <c r="N139" s="262"/>
      <c r="O139" s="262"/>
      <c r="P139" s="262"/>
      <c r="Q139" s="262"/>
      <c r="R139" s="262"/>
      <c r="S139" s="262"/>
      <c r="T139" s="263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4" t="s">
        <v>163</v>
      </c>
      <c r="AU139" s="264" t="s">
        <v>83</v>
      </c>
      <c r="AV139" s="15" t="s">
        <v>162</v>
      </c>
      <c r="AW139" s="15" t="s">
        <v>30</v>
      </c>
      <c r="AX139" s="15" t="s">
        <v>81</v>
      </c>
      <c r="AY139" s="264" t="s">
        <v>155</v>
      </c>
    </row>
    <row r="140" s="2" customFormat="1" ht="24.15" customHeight="1">
      <c r="A140" s="39"/>
      <c r="B140" s="40"/>
      <c r="C140" s="265" t="s">
        <v>177</v>
      </c>
      <c r="D140" s="265" t="s">
        <v>234</v>
      </c>
      <c r="E140" s="266" t="s">
        <v>996</v>
      </c>
      <c r="F140" s="267" t="s">
        <v>997</v>
      </c>
      <c r="G140" s="268" t="s">
        <v>160</v>
      </c>
      <c r="H140" s="269">
        <v>724.5</v>
      </c>
      <c r="I140" s="270"/>
      <c r="J140" s="271">
        <f>ROUND(I140*H140,2)</f>
        <v>0</v>
      </c>
      <c r="K140" s="267" t="s">
        <v>161</v>
      </c>
      <c r="L140" s="272"/>
      <c r="M140" s="273" t="s">
        <v>1</v>
      </c>
      <c r="N140" s="274" t="s">
        <v>38</v>
      </c>
      <c r="O140" s="92"/>
      <c r="P140" s="228">
        <f>O140*H140</f>
        <v>0</v>
      </c>
      <c r="Q140" s="228">
        <v>0.00029999999999999997</v>
      </c>
      <c r="R140" s="228">
        <f>Q140*H140</f>
        <v>0.21734999999999999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246</v>
      </c>
      <c r="AT140" s="230" t="s">
        <v>234</v>
      </c>
      <c r="AU140" s="230" t="s">
        <v>83</v>
      </c>
      <c r="AY140" s="18" t="s">
        <v>155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81</v>
      </c>
      <c r="BK140" s="231">
        <f>ROUND(I140*H140,2)</f>
        <v>0</v>
      </c>
      <c r="BL140" s="18" t="s">
        <v>200</v>
      </c>
      <c r="BM140" s="230" t="s">
        <v>180</v>
      </c>
    </row>
    <row r="141" s="14" customFormat="1">
      <c r="A141" s="14"/>
      <c r="B141" s="243"/>
      <c r="C141" s="244"/>
      <c r="D141" s="234" t="s">
        <v>163</v>
      </c>
      <c r="E141" s="245" t="s">
        <v>1</v>
      </c>
      <c r="F141" s="246" t="s">
        <v>998</v>
      </c>
      <c r="G141" s="244"/>
      <c r="H141" s="247">
        <v>724.5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3" t="s">
        <v>163</v>
      </c>
      <c r="AU141" s="253" t="s">
        <v>83</v>
      </c>
      <c r="AV141" s="14" t="s">
        <v>83</v>
      </c>
      <c r="AW141" s="14" t="s">
        <v>30</v>
      </c>
      <c r="AX141" s="14" t="s">
        <v>73</v>
      </c>
      <c r="AY141" s="253" t="s">
        <v>155</v>
      </c>
    </row>
    <row r="142" s="15" customFormat="1">
      <c r="A142" s="15"/>
      <c r="B142" s="254"/>
      <c r="C142" s="255"/>
      <c r="D142" s="234" t="s">
        <v>163</v>
      </c>
      <c r="E142" s="256" t="s">
        <v>1</v>
      </c>
      <c r="F142" s="257" t="s">
        <v>166</v>
      </c>
      <c r="G142" s="255"/>
      <c r="H142" s="258">
        <v>724.5</v>
      </c>
      <c r="I142" s="259"/>
      <c r="J142" s="255"/>
      <c r="K142" s="255"/>
      <c r="L142" s="260"/>
      <c r="M142" s="261"/>
      <c r="N142" s="262"/>
      <c r="O142" s="262"/>
      <c r="P142" s="262"/>
      <c r="Q142" s="262"/>
      <c r="R142" s="262"/>
      <c r="S142" s="262"/>
      <c r="T142" s="263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4" t="s">
        <v>163</v>
      </c>
      <c r="AU142" s="264" t="s">
        <v>83</v>
      </c>
      <c r="AV142" s="15" t="s">
        <v>162</v>
      </c>
      <c r="AW142" s="15" t="s">
        <v>30</v>
      </c>
      <c r="AX142" s="15" t="s">
        <v>81</v>
      </c>
      <c r="AY142" s="264" t="s">
        <v>155</v>
      </c>
    </row>
    <row r="143" s="2" customFormat="1" ht="21.75" customHeight="1">
      <c r="A143" s="39"/>
      <c r="B143" s="40"/>
      <c r="C143" s="219" t="s">
        <v>172</v>
      </c>
      <c r="D143" s="219" t="s">
        <v>157</v>
      </c>
      <c r="E143" s="220" t="s">
        <v>999</v>
      </c>
      <c r="F143" s="221" t="s">
        <v>1000</v>
      </c>
      <c r="G143" s="222" t="s">
        <v>160</v>
      </c>
      <c r="H143" s="223">
        <v>630</v>
      </c>
      <c r="I143" s="224"/>
      <c r="J143" s="225">
        <f>ROUND(I143*H143,2)</f>
        <v>0</v>
      </c>
      <c r="K143" s="221" t="s">
        <v>161</v>
      </c>
      <c r="L143" s="45"/>
      <c r="M143" s="226" t="s">
        <v>1</v>
      </c>
      <c r="N143" s="227" t="s">
        <v>38</v>
      </c>
      <c r="O143" s="92"/>
      <c r="P143" s="228">
        <f>O143*H143</f>
        <v>0</v>
      </c>
      <c r="Q143" s="228">
        <v>4.0000000000000003E-05</v>
      </c>
      <c r="R143" s="228">
        <f>Q143*H143</f>
        <v>0.025200000000000004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200</v>
      </c>
      <c r="AT143" s="230" t="s">
        <v>157</v>
      </c>
      <c r="AU143" s="230" t="s">
        <v>83</v>
      </c>
      <c r="AY143" s="18" t="s">
        <v>155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81</v>
      </c>
      <c r="BK143" s="231">
        <f>ROUND(I143*H143,2)</f>
        <v>0</v>
      </c>
      <c r="BL143" s="18" t="s">
        <v>200</v>
      </c>
      <c r="BM143" s="230" t="s">
        <v>186</v>
      </c>
    </row>
    <row r="144" s="13" customFormat="1">
      <c r="A144" s="13"/>
      <c r="B144" s="232"/>
      <c r="C144" s="233"/>
      <c r="D144" s="234" t="s">
        <v>163</v>
      </c>
      <c r="E144" s="235" t="s">
        <v>1</v>
      </c>
      <c r="F144" s="236" t="s">
        <v>991</v>
      </c>
      <c r="G144" s="233"/>
      <c r="H144" s="235" t="s">
        <v>1</v>
      </c>
      <c r="I144" s="237"/>
      <c r="J144" s="233"/>
      <c r="K144" s="233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163</v>
      </c>
      <c r="AU144" s="242" t="s">
        <v>83</v>
      </c>
      <c r="AV144" s="13" t="s">
        <v>81</v>
      </c>
      <c r="AW144" s="13" t="s">
        <v>30</v>
      </c>
      <c r="AX144" s="13" t="s">
        <v>73</v>
      </c>
      <c r="AY144" s="242" t="s">
        <v>155</v>
      </c>
    </row>
    <row r="145" s="14" customFormat="1">
      <c r="A145" s="14"/>
      <c r="B145" s="243"/>
      <c r="C145" s="244"/>
      <c r="D145" s="234" t="s">
        <v>163</v>
      </c>
      <c r="E145" s="245" t="s">
        <v>1</v>
      </c>
      <c r="F145" s="246" t="s">
        <v>986</v>
      </c>
      <c r="G145" s="244"/>
      <c r="H145" s="247">
        <v>630</v>
      </c>
      <c r="I145" s="248"/>
      <c r="J145" s="244"/>
      <c r="K145" s="244"/>
      <c r="L145" s="249"/>
      <c r="M145" s="250"/>
      <c r="N145" s="251"/>
      <c r="O145" s="251"/>
      <c r="P145" s="251"/>
      <c r="Q145" s="251"/>
      <c r="R145" s="251"/>
      <c r="S145" s="251"/>
      <c r="T145" s="25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3" t="s">
        <v>163</v>
      </c>
      <c r="AU145" s="253" t="s">
        <v>83</v>
      </c>
      <c r="AV145" s="14" t="s">
        <v>83</v>
      </c>
      <c r="AW145" s="14" t="s">
        <v>30</v>
      </c>
      <c r="AX145" s="14" t="s">
        <v>73</v>
      </c>
      <c r="AY145" s="253" t="s">
        <v>155</v>
      </c>
    </row>
    <row r="146" s="15" customFormat="1">
      <c r="A146" s="15"/>
      <c r="B146" s="254"/>
      <c r="C146" s="255"/>
      <c r="D146" s="234" t="s">
        <v>163</v>
      </c>
      <c r="E146" s="256" t="s">
        <v>1</v>
      </c>
      <c r="F146" s="257" t="s">
        <v>166</v>
      </c>
      <c r="G146" s="255"/>
      <c r="H146" s="258">
        <v>630</v>
      </c>
      <c r="I146" s="259"/>
      <c r="J146" s="255"/>
      <c r="K146" s="255"/>
      <c r="L146" s="260"/>
      <c r="M146" s="261"/>
      <c r="N146" s="262"/>
      <c r="O146" s="262"/>
      <c r="P146" s="262"/>
      <c r="Q146" s="262"/>
      <c r="R146" s="262"/>
      <c r="S146" s="262"/>
      <c r="T146" s="263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4" t="s">
        <v>163</v>
      </c>
      <c r="AU146" s="264" t="s">
        <v>83</v>
      </c>
      <c r="AV146" s="15" t="s">
        <v>162</v>
      </c>
      <c r="AW146" s="15" t="s">
        <v>30</v>
      </c>
      <c r="AX146" s="15" t="s">
        <v>81</v>
      </c>
      <c r="AY146" s="264" t="s">
        <v>155</v>
      </c>
    </row>
    <row r="147" s="2" customFormat="1" ht="24.15" customHeight="1">
      <c r="A147" s="39"/>
      <c r="B147" s="40"/>
      <c r="C147" s="265" t="s">
        <v>193</v>
      </c>
      <c r="D147" s="265" t="s">
        <v>234</v>
      </c>
      <c r="E147" s="266" t="s">
        <v>1001</v>
      </c>
      <c r="F147" s="267" t="s">
        <v>1002</v>
      </c>
      <c r="G147" s="268" t="s">
        <v>160</v>
      </c>
      <c r="H147" s="269">
        <v>724.5</v>
      </c>
      <c r="I147" s="270"/>
      <c r="J147" s="271">
        <f>ROUND(I147*H147,2)</f>
        <v>0</v>
      </c>
      <c r="K147" s="267" t="s">
        <v>161</v>
      </c>
      <c r="L147" s="272"/>
      <c r="M147" s="273" t="s">
        <v>1</v>
      </c>
      <c r="N147" s="274" t="s">
        <v>38</v>
      </c>
      <c r="O147" s="92"/>
      <c r="P147" s="228">
        <f>O147*H147</f>
        <v>0</v>
      </c>
      <c r="Q147" s="228">
        <v>8.0000000000000007E-05</v>
      </c>
      <c r="R147" s="228">
        <f>Q147*H147</f>
        <v>0.057960000000000005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246</v>
      </c>
      <c r="AT147" s="230" t="s">
        <v>234</v>
      </c>
      <c r="AU147" s="230" t="s">
        <v>83</v>
      </c>
      <c r="AY147" s="18" t="s">
        <v>155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81</v>
      </c>
      <c r="BK147" s="231">
        <f>ROUND(I147*H147,2)</f>
        <v>0</v>
      </c>
      <c r="BL147" s="18" t="s">
        <v>200</v>
      </c>
      <c r="BM147" s="230" t="s">
        <v>196</v>
      </c>
    </row>
    <row r="148" s="14" customFormat="1">
      <c r="A148" s="14"/>
      <c r="B148" s="243"/>
      <c r="C148" s="244"/>
      <c r="D148" s="234" t="s">
        <v>163</v>
      </c>
      <c r="E148" s="245" t="s">
        <v>1</v>
      </c>
      <c r="F148" s="246" t="s">
        <v>998</v>
      </c>
      <c r="G148" s="244"/>
      <c r="H148" s="247">
        <v>724.5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163</v>
      </c>
      <c r="AU148" s="253" t="s">
        <v>83</v>
      </c>
      <c r="AV148" s="14" t="s">
        <v>83</v>
      </c>
      <c r="AW148" s="14" t="s">
        <v>30</v>
      </c>
      <c r="AX148" s="14" t="s">
        <v>73</v>
      </c>
      <c r="AY148" s="253" t="s">
        <v>155</v>
      </c>
    </row>
    <row r="149" s="15" customFormat="1">
      <c r="A149" s="15"/>
      <c r="B149" s="254"/>
      <c r="C149" s="255"/>
      <c r="D149" s="234" t="s">
        <v>163</v>
      </c>
      <c r="E149" s="256" t="s">
        <v>1</v>
      </c>
      <c r="F149" s="257" t="s">
        <v>166</v>
      </c>
      <c r="G149" s="255"/>
      <c r="H149" s="258">
        <v>724.5</v>
      </c>
      <c r="I149" s="259"/>
      <c r="J149" s="255"/>
      <c r="K149" s="255"/>
      <c r="L149" s="260"/>
      <c r="M149" s="261"/>
      <c r="N149" s="262"/>
      <c r="O149" s="262"/>
      <c r="P149" s="262"/>
      <c r="Q149" s="262"/>
      <c r="R149" s="262"/>
      <c r="S149" s="262"/>
      <c r="T149" s="263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4" t="s">
        <v>163</v>
      </c>
      <c r="AU149" s="264" t="s">
        <v>83</v>
      </c>
      <c r="AV149" s="15" t="s">
        <v>162</v>
      </c>
      <c r="AW149" s="15" t="s">
        <v>30</v>
      </c>
      <c r="AX149" s="15" t="s">
        <v>81</v>
      </c>
      <c r="AY149" s="264" t="s">
        <v>155</v>
      </c>
    </row>
    <row r="150" s="2" customFormat="1" ht="24.15" customHeight="1">
      <c r="A150" s="39"/>
      <c r="B150" s="40"/>
      <c r="C150" s="219" t="s">
        <v>175</v>
      </c>
      <c r="D150" s="219" t="s">
        <v>157</v>
      </c>
      <c r="E150" s="220" t="s">
        <v>1003</v>
      </c>
      <c r="F150" s="221" t="s">
        <v>1004</v>
      </c>
      <c r="G150" s="222" t="s">
        <v>160</v>
      </c>
      <c r="H150" s="223">
        <v>630</v>
      </c>
      <c r="I150" s="224"/>
      <c r="J150" s="225">
        <f>ROUND(I150*H150,2)</f>
        <v>0</v>
      </c>
      <c r="K150" s="221" t="s">
        <v>161</v>
      </c>
      <c r="L150" s="45"/>
      <c r="M150" s="226" t="s">
        <v>1</v>
      </c>
      <c r="N150" s="227" t="s">
        <v>38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200</v>
      </c>
      <c r="AT150" s="230" t="s">
        <v>157</v>
      </c>
      <c r="AU150" s="230" t="s">
        <v>83</v>
      </c>
      <c r="AY150" s="18" t="s">
        <v>155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81</v>
      </c>
      <c r="BK150" s="231">
        <f>ROUND(I150*H150,2)</f>
        <v>0</v>
      </c>
      <c r="BL150" s="18" t="s">
        <v>200</v>
      </c>
      <c r="BM150" s="230" t="s">
        <v>200</v>
      </c>
    </row>
    <row r="151" s="13" customFormat="1">
      <c r="A151" s="13"/>
      <c r="B151" s="232"/>
      <c r="C151" s="233"/>
      <c r="D151" s="234" t="s">
        <v>163</v>
      </c>
      <c r="E151" s="235" t="s">
        <v>1</v>
      </c>
      <c r="F151" s="236" t="s">
        <v>991</v>
      </c>
      <c r="G151" s="233"/>
      <c r="H151" s="235" t="s">
        <v>1</v>
      </c>
      <c r="I151" s="237"/>
      <c r="J151" s="233"/>
      <c r="K151" s="233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163</v>
      </c>
      <c r="AU151" s="242" t="s">
        <v>83</v>
      </c>
      <c r="AV151" s="13" t="s">
        <v>81</v>
      </c>
      <c r="AW151" s="13" t="s">
        <v>30</v>
      </c>
      <c r="AX151" s="13" t="s">
        <v>73</v>
      </c>
      <c r="AY151" s="242" t="s">
        <v>155</v>
      </c>
    </row>
    <row r="152" s="14" customFormat="1">
      <c r="A152" s="14"/>
      <c r="B152" s="243"/>
      <c r="C152" s="244"/>
      <c r="D152" s="234" t="s">
        <v>163</v>
      </c>
      <c r="E152" s="245" t="s">
        <v>1</v>
      </c>
      <c r="F152" s="246" t="s">
        <v>986</v>
      </c>
      <c r="G152" s="244"/>
      <c r="H152" s="247">
        <v>630</v>
      </c>
      <c r="I152" s="248"/>
      <c r="J152" s="244"/>
      <c r="K152" s="244"/>
      <c r="L152" s="249"/>
      <c r="M152" s="250"/>
      <c r="N152" s="251"/>
      <c r="O152" s="251"/>
      <c r="P152" s="251"/>
      <c r="Q152" s="251"/>
      <c r="R152" s="251"/>
      <c r="S152" s="251"/>
      <c r="T152" s="25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3" t="s">
        <v>163</v>
      </c>
      <c r="AU152" s="253" t="s">
        <v>83</v>
      </c>
      <c r="AV152" s="14" t="s">
        <v>83</v>
      </c>
      <c r="AW152" s="14" t="s">
        <v>30</v>
      </c>
      <c r="AX152" s="14" t="s">
        <v>73</v>
      </c>
      <c r="AY152" s="253" t="s">
        <v>155</v>
      </c>
    </row>
    <row r="153" s="15" customFormat="1">
      <c r="A153" s="15"/>
      <c r="B153" s="254"/>
      <c r="C153" s="255"/>
      <c r="D153" s="234" t="s">
        <v>163</v>
      </c>
      <c r="E153" s="256" t="s">
        <v>1</v>
      </c>
      <c r="F153" s="257" t="s">
        <v>166</v>
      </c>
      <c r="G153" s="255"/>
      <c r="H153" s="258">
        <v>630</v>
      </c>
      <c r="I153" s="259"/>
      <c r="J153" s="255"/>
      <c r="K153" s="255"/>
      <c r="L153" s="260"/>
      <c r="M153" s="261"/>
      <c r="N153" s="262"/>
      <c r="O153" s="262"/>
      <c r="P153" s="262"/>
      <c r="Q153" s="262"/>
      <c r="R153" s="262"/>
      <c r="S153" s="262"/>
      <c r="T153" s="263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4" t="s">
        <v>163</v>
      </c>
      <c r="AU153" s="264" t="s">
        <v>83</v>
      </c>
      <c r="AV153" s="15" t="s">
        <v>162</v>
      </c>
      <c r="AW153" s="15" t="s">
        <v>30</v>
      </c>
      <c r="AX153" s="15" t="s">
        <v>81</v>
      </c>
      <c r="AY153" s="264" t="s">
        <v>155</v>
      </c>
    </row>
    <row r="154" s="2" customFormat="1" ht="24.15" customHeight="1">
      <c r="A154" s="39"/>
      <c r="B154" s="40"/>
      <c r="C154" s="265" t="s">
        <v>203</v>
      </c>
      <c r="D154" s="265" t="s">
        <v>234</v>
      </c>
      <c r="E154" s="266" t="s">
        <v>1005</v>
      </c>
      <c r="F154" s="267" t="s">
        <v>1006</v>
      </c>
      <c r="G154" s="268" t="s">
        <v>354</v>
      </c>
      <c r="H154" s="269">
        <v>810.10000000000002</v>
      </c>
      <c r="I154" s="270"/>
      <c r="J154" s="271">
        <f>ROUND(I154*H154,2)</f>
        <v>0</v>
      </c>
      <c r="K154" s="267" t="s">
        <v>161</v>
      </c>
      <c r="L154" s="272"/>
      <c r="M154" s="273" t="s">
        <v>1</v>
      </c>
      <c r="N154" s="274" t="s">
        <v>38</v>
      </c>
      <c r="O154" s="92"/>
      <c r="P154" s="228">
        <f>O154*H154</f>
        <v>0</v>
      </c>
      <c r="Q154" s="228">
        <v>2.0000000000000002E-05</v>
      </c>
      <c r="R154" s="228">
        <f>Q154*H154</f>
        <v>0.016202000000000001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246</v>
      </c>
      <c r="AT154" s="230" t="s">
        <v>234</v>
      </c>
      <c r="AU154" s="230" t="s">
        <v>83</v>
      </c>
      <c r="AY154" s="18" t="s">
        <v>155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81</v>
      </c>
      <c r="BK154" s="231">
        <f>ROUND(I154*H154,2)</f>
        <v>0</v>
      </c>
      <c r="BL154" s="18" t="s">
        <v>200</v>
      </c>
      <c r="BM154" s="230" t="s">
        <v>206</v>
      </c>
    </row>
    <row r="155" s="13" customFormat="1">
      <c r="A155" s="13"/>
      <c r="B155" s="232"/>
      <c r="C155" s="233"/>
      <c r="D155" s="234" t="s">
        <v>163</v>
      </c>
      <c r="E155" s="235" t="s">
        <v>1</v>
      </c>
      <c r="F155" s="236" t="s">
        <v>1007</v>
      </c>
      <c r="G155" s="233"/>
      <c r="H155" s="235" t="s">
        <v>1</v>
      </c>
      <c r="I155" s="237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163</v>
      </c>
      <c r="AU155" s="242" t="s">
        <v>83</v>
      </c>
      <c r="AV155" s="13" t="s">
        <v>81</v>
      </c>
      <c r="AW155" s="13" t="s">
        <v>30</v>
      </c>
      <c r="AX155" s="13" t="s">
        <v>73</v>
      </c>
      <c r="AY155" s="242" t="s">
        <v>155</v>
      </c>
    </row>
    <row r="156" s="14" customFormat="1">
      <c r="A156" s="14"/>
      <c r="B156" s="243"/>
      <c r="C156" s="244"/>
      <c r="D156" s="234" t="s">
        <v>163</v>
      </c>
      <c r="E156" s="245" t="s">
        <v>1</v>
      </c>
      <c r="F156" s="246" t="s">
        <v>1008</v>
      </c>
      <c r="G156" s="244"/>
      <c r="H156" s="247">
        <v>172.59999999999999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163</v>
      </c>
      <c r="AU156" s="253" t="s">
        <v>83</v>
      </c>
      <c r="AV156" s="14" t="s">
        <v>83</v>
      </c>
      <c r="AW156" s="14" t="s">
        <v>30</v>
      </c>
      <c r="AX156" s="14" t="s">
        <v>73</v>
      </c>
      <c r="AY156" s="253" t="s">
        <v>155</v>
      </c>
    </row>
    <row r="157" s="14" customFormat="1">
      <c r="A157" s="14"/>
      <c r="B157" s="243"/>
      <c r="C157" s="244"/>
      <c r="D157" s="234" t="s">
        <v>163</v>
      </c>
      <c r="E157" s="245" t="s">
        <v>1</v>
      </c>
      <c r="F157" s="246" t="s">
        <v>1009</v>
      </c>
      <c r="G157" s="244"/>
      <c r="H157" s="247">
        <v>425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163</v>
      </c>
      <c r="AU157" s="253" t="s">
        <v>83</v>
      </c>
      <c r="AV157" s="14" t="s">
        <v>83</v>
      </c>
      <c r="AW157" s="14" t="s">
        <v>30</v>
      </c>
      <c r="AX157" s="14" t="s">
        <v>73</v>
      </c>
      <c r="AY157" s="253" t="s">
        <v>155</v>
      </c>
    </row>
    <row r="158" s="14" customFormat="1">
      <c r="A158" s="14"/>
      <c r="B158" s="243"/>
      <c r="C158" s="244"/>
      <c r="D158" s="234" t="s">
        <v>163</v>
      </c>
      <c r="E158" s="245" t="s">
        <v>1</v>
      </c>
      <c r="F158" s="246" t="s">
        <v>1010</v>
      </c>
      <c r="G158" s="244"/>
      <c r="H158" s="247">
        <v>50.399999999999999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3" t="s">
        <v>163</v>
      </c>
      <c r="AU158" s="253" t="s">
        <v>83</v>
      </c>
      <c r="AV158" s="14" t="s">
        <v>83</v>
      </c>
      <c r="AW158" s="14" t="s">
        <v>30</v>
      </c>
      <c r="AX158" s="14" t="s">
        <v>73</v>
      </c>
      <c r="AY158" s="253" t="s">
        <v>155</v>
      </c>
    </row>
    <row r="159" s="14" customFormat="1">
      <c r="A159" s="14"/>
      <c r="B159" s="243"/>
      <c r="C159" s="244"/>
      <c r="D159" s="234" t="s">
        <v>163</v>
      </c>
      <c r="E159" s="245" t="s">
        <v>1</v>
      </c>
      <c r="F159" s="246" t="s">
        <v>1011</v>
      </c>
      <c r="G159" s="244"/>
      <c r="H159" s="247">
        <v>42.299999999999997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3" t="s">
        <v>163</v>
      </c>
      <c r="AU159" s="253" t="s">
        <v>83</v>
      </c>
      <c r="AV159" s="14" t="s">
        <v>83</v>
      </c>
      <c r="AW159" s="14" t="s">
        <v>30</v>
      </c>
      <c r="AX159" s="14" t="s">
        <v>73</v>
      </c>
      <c r="AY159" s="253" t="s">
        <v>155</v>
      </c>
    </row>
    <row r="160" s="14" customFormat="1">
      <c r="A160" s="14"/>
      <c r="B160" s="243"/>
      <c r="C160" s="244"/>
      <c r="D160" s="234" t="s">
        <v>163</v>
      </c>
      <c r="E160" s="245" t="s">
        <v>1</v>
      </c>
      <c r="F160" s="246" t="s">
        <v>1012</v>
      </c>
      <c r="G160" s="244"/>
      <c r="H160" s="247">
        <v>31.800000000000001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3" t="s">
        <v>163</v>
      </c>
      <c r="AU160" s="253" t="s">
        <v>83</v>
      </c>
      <c r="AV160" s="14" t="s">
        <v>83</v>
      </c>
      <c r="AW160" s="14" t="s">
        <v>30</v>
      </c>
      <c r="AX160" s="14" t="s">
        <v>73</v>
      </c>
      <c r="AY160" s="253" t="s">
        <v>155</v>
      </c>
    </row>
    <row r="161" s="14" customFormat="1">
      <c r="A161" s="14"/>
      <c r="B161" s="243"/>
      <c r="C161" s="244"/>
      <c r="D161" s="234" t="s">
        <v>163</v>
      </c>
      <c r="E161" s="245" t="s">
        <v>1</v>
      </c>
      <c r="F161" s="246" t="s">
        <v>1013</v>
      </c>
      <c r="G161" s="244"/>
      <c r="H161" s="247">
        <v>48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163</v>
      </c>
      <c r="AU161" s="253" t="s">
        <v>83</v>
      </c>
      <c r="AV161" s="14" t="s">
        <v>83</v>
      </c>
      <c r="AW161" s="14" t="s">
        <v>30</v>
      </c>
      <c r="AX161" s="14" t="s">
        <v>73</v>
      </c>
      <c r="AY161" s="253" t="s">
        <v>155</v>
      </c>
    </row>
    <row r="162" s="14" customFormat="1">
      <c r="A162" s="14"/>
      <c r="B162" s="243"/>
      <c r="C162" s="244"/>
      <c r="D162" s="234" t="s">
        <v>163</v>
      </c>
      <c r="E162" s="245" t="s">
        <v>1</v>
      </c>
      <c r="F162" s="246" t="s">
        <v>825</v>
      </c>
      <c r="G162" s="244"/>
      <c r="H162" s="247">
        <v>40</v>
      </c>
      <c r="I162" s="248"/>
      <c r="J162" s="244"/>
      <c r="K162" s="244"/>
      <c r="L162" s="249"/>
      <c r="M162" s="250"/>
      <c r="N162" s="251"/>
      <c r="O162" s="251"/>
      <c r="P162" s="251"/>
      <c r="Q162" s="251"/>
      <c r="R162" s="251"/>
      <c r="S162" s="251"/>
      <c r="T162" s="25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3" t="s">
        <v>163</v>
      </c>
      <c r="AU162" s="253" t="s">
        <v>83</v>
      </c>
      <c r="AV162" s="14" t="s">
        <v>83</v>
      </c>
      <c r="AW162" s="14" t="s">
        <v>30</v>
      </c>
      <c r="AX162" s="14" t="s">
        <v>73</v>
      </c>
      <c r="AY162" s="253" t="s">
        <v>155</v>
      </c>
    </row>
    <row r="163" s="15" customFormat="1">
      <c r="A163" s="15"/>
      <c r="B163" s="254"/>
      <c r="C163" s="255"/>
      <c r="D163" s="234" t="s">
        <v>163</v>
      </c>
      <c r="E163" s="256" t="s">
        <v>1</v>
      </c>
      <c r="F163" s="257" t="s">
        <v>166</v>
      </c>
      <c r="G163" s="255"/>
      <c r="H163" s="258">
        <v>810.09999999999991</v>
      </c>
      <c r="I163" s="259"/>
      <c r="J163" s="255"/>
      <c r="K163" s="255"/>
      <c r="L163" s="260"/>
      <c r="M163" s="261"/>
      <c r="N163" s="262"/>
      <c r="O163" s="262"/>
      <c r="P163" s="262"/>
      <c r="Q163" s="262"/>
      <c r="R163" s="262"/>
      <c r="S163" s="262"/>
      <c r="T163" s="263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4" t="s">
        <v>163</v>
      </c>
      <c r="AU163" s="264" t="s">
        <v>83</v>
      </c>
      <c r="AV163" s="15" t="s">
        <v>162</v>
      </c>
      <c r="AW163" s="15" t="s">
        <v>30</v>
      </c>
      <c r="AX163" s="15" t="s">
        <v>81</v>
      </c>
      <c r="AY163" s="264" t="s">
        <v>155</v>
      </c>
    </row>
    <row r="164" s="2" customFormat="1" ht="24.15" customHeight="1">
      <c r="A164" s="39"/>
      <c r="B164" s="40"/>
      <c r="C164" s="219" t="s">
        <v>180</v>
      </c>
      <c r="D164" s="219" t="s">
        <v>157</v>
      </c>
      <c r="E164" s="220" t="s">
        <v>1014</v>
      </c>
      <c r="F164" s="221" t="s">
        <v>1015</v>
      </c>
      <c r="G164" s="222" t="s">
        <v>658</v>
      </c>
      <c r="H164" s="223">
        <v>6.2210000000000001</v>
      </c>
      <c r="I164" s="224"/>
      <c r="J164" s="225">
        <f>ROUND(I164*H164,2)</f>
        <v>0</v>
      </c>
      <c r="K164" s="221" t="s">
        <v>161</v>
      </c>
      <c r="L164" s="45"/>
      <c r="M164" s="226" t="s">
        <v>1</v>
      </c>
      <c r="N164" s="227" t="s">
        <v>38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200</v>
      </c>
      <c r="AT164" s="230" t="s">
        <v>157</v>
      </c>
      <c r="AU164" s="230" t="s">
        <v>83</v>
      </c>
      <c r="AY164" s="18" t="s">
        <v>155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81</v>
      </c>
      <c r="BK164" s="231">
        <f>ROUND(I164*H164,2)</f>
        <v>0</v>
      </c>
      <c r="BL164" s="18" t="s">
        <v>200</v>
      </c>
      <c r="BM164" s="230" t="s">
        <v>212</v>
      </c>
    </row>
    <row r="165" s="12" customFormat="1" ht="22.8" customHeight="1">
      <c r="A165" s="12"/>
      <c r="B165" s="203"/>
      <c r="C165" s="204"/>
      <c r="D165" s="205" t="s">
        <v>72</v>
      </c>
      <c r="E165" s="217" t="s">
        <v>727</v>
      </c>
      <c r="F165" s="217" t="s">
        <v>728</v>
      </c>
      <c r="G165" s="204"/>
      <c r="H165" s="204"/>
      <c r="I165" s="207"/>
      <c r="J165" s="218">
        <f>BK165</f>
        <v>0</v>
      </c>
      <c r="K165" s="204"/>
      <c r="L165" s="209"/>
      <c r="M165" s="210"/>
      <c r="N165" s="211"/>
      <c r="O165" s="211"/>
      <c r="P165" s="212">
        <f>SUM(P166:P169)</f>
        <v>0</v>
      </c>
      <c r="Q165" s="211"/>
      <c r="R165" s="212">
        <f>SUM(R166:R169)</f>
        <v>0</v>
      </c>
      <c r="S165" s="211"/>
      <c r="T165" s="213">
        <f>SUM(T166:T169)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4" t="s">
        <v>83</v>
      </c>
      <c r="AT165" s="215" t="s">
        <v>72</v>
      </c>
      <c r="AU165" s="215" t="s">
        <v>81</v>
      </c>
      <c r="AY165" s="214" t="s">
        <v>155</v>
      </c>
      <c r="BK165" s="216">
        <f>SUM(BK166:BK169)</f>
        <v>0</v>
      </c>
    </row>
    <row r="166" s="2" customFormat="1" ht="33" customHeight="1">
      <c r="A166" s="39"/>
      <c r="B166" s="40"/>
      <c r="C166" s="219" t="s">
        <v>215</v>
      </c>
      <c r="D166" s="219" t="s">
        <v>157</v>
      </c>
      <c r="E166" s="220" t="s">
        <v>1016</v>
      </c>
      <c r="F166" s="221" t="s">
        <v>1017</v>
      </c>
      <c r="G166" s="222" t="s">
        <v>160</v>
      </c>
      <c r="H166" s="223">
        <v>100</v>
      </c>
      <c r="I166" s="224"/>
      <c r="J166" s="225">
        <f>ROUND(I166*H166,2)</f>
        <v>0</v>
      </c>
      <c r="K166" s="221" t="s">
        <v>185</v>
      </c>
      <c r="L166" s="45"/>
      <c r="M166" s="226" t="s">
        <v>1</v>
      </c>
      <c r="N166" s="227" t="s">
        <v>38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200</v>
      </c>
      <c r="AT166" s="230" t="s">
        <v>157</v>
      </c>
      <c r="AU166" s="230" t="s">
        <v>83</v>
      </c>
      <c r="AY166" s="18" t="s">
        <v>155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81</v>
      </c>
      <c r="BK166" s="231">
        <f>ROUND(I166*H166,2)</f>
        <v>0</v>
      </c>
      <c r="BL166" s="18" t="s">
        <v>200</v>
      </c>
      <c r="BM166" s="230" t="s">
        <v>218</v>
      </c>
    </row>
    <row r="167" s="13" customFormat="1">
      <c r="A167" s="13"/>
      <c r="B167" s="232"/>
      <c r="C167" s="233"/>
      <c r="D167" s="234" t="s">
        <v>163</v>
      </c>
      <c r="E167" s="235" t="s">
        <v>1</v>
      </c>
      <c r="F167" s="236" t="s">
        <v>991</v>
      </c>
      <c r="G167" s="233"/>
      <c r="H167" s="235" t="s">
        <v>1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163</v>
      </c>
      <c r="AU167" s="242" t="s">
        <v>83</v>
      </c>
      <c r="AV167" s="13" t="s">
        <v>81</v>
      </c>
      <c r="AW167" s="13" t="s">
        <v>30</v>
      </c>
      <c r="AX167" s="13" t="s">
        <v>73</v>
      </c>
      <c r="AY167" s="242" t="s">
        <v>155</v>
      </c>
    </row>
    <row r="168" s="14" customFormat="1">
      <c r="A168" s="14"/>
      <c r="B168" s="243"/>
      <c r="C168" s="244"/>
      <c r="D168" s="234" t="s">
        <v>163</v>
      </c>
      <c r="E168" s="245" t="s">
        <v>1</v>
      </c>
      <c r="F168" s="246" t="s">
        <v>563</v>
      </c>
      <c r="G168" s="244"/>
      <c r="H168" s="247">
        <v>100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3" t="s">
        <v>163</v>
      </c>
      <c r="AU168" s="253" t="s">
        <v>83</v>
      </c>
      <c r="AV168" s="14" t="s">
        <v>83</v>
      </c>
      <c r="AW168" s="14" t="s">
        <v>30</v>
      </c>
      <c r="AX168" s="14" t="s">
        <v>73</v>
      </c>
      <c r="AY168" s="253" t="s">
        <v>155</v>
      </c>
    </row>
    <row r="169" s="15" customFormat="1">
      <c r="A169" s="15"/>
      <c r="B169" s="254"/>
      <c r="C169" s="255"/>
      <c r="D169" s="234" t="s">
        <v>163</v>
      </c>
      <c r="E169" s="256" t="s">
        <v>1</v>
      </c>
      <c r="F169" s="257" t="s">
        <v>166</v>
      </c>
      <c r="G169" s="255"/>
      <c r="H169" s="258">
        <v>100</v>
      </c>
      <c r="I169" s="259"/>
      <c r="J169" s="255"/>
      <c r="K169" s="255"/>
      <c r="L169" s="260"/>
      <c r="M169" s="261"/>
      <c r="N169" s="262"/>
      <c r="O169" s="262"/>
      <c r="P169" s="262"/>
      <c r="Q169" s="262"/>
      <c r="R169" s="262"/>
      <c r="S169" s="262"/>
      <c r="T169" s="263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4" t="s">
        <v>163</v>
      </c>
      <c r="AU169" s="264" t="s">
        <v>83</v>
      </c>
      <c r="AV169" s="15" t="s">
        <v>162</v>
      </c>
      <c r="AW169" s="15" t="s">
        <v>30</v>
      </c>
      <c r="AX169" s="15" t="s">
        <v>81</v>
      </c>
      <c r="AY169" s="264" t="s">
        <v>155</v>
      </c>
    </row>
    <row r="170" s="12" customFormat="1" ht="25.92" customHeight="1">
      <c r="A170" s="12"/>
      <c r="B170" s="203"/>
      <c r="C170" s="204"/>
      <c r="D170" s="205" t="s">
        <v>72</v>
      </c>
      <c r="E170" s="206" t="s">
        <v>879</v>
      </c>
      <c r="F170" s="206" t="s">
        <v>880</v>
      </c>
      <c r="G170" s="204"/>
      <c r="H170" s="204"/>
      <c r="I170" s="207"/>
      <c r="J170" s="208">
        <f>BK170</f>
        <v>0</v>
      </c>
      <c r="K170" s="204"/>
      <c r="L170" s="209"/>
      <c r="M170" s="210"/>
      <c r="N170" s="211"/>
      <c r="O170" s="211"/>
      <c r="P170" s="212">
        <f>SUM(P171:P174)</f>
        <v>0</v>
      </c>
      <c r="Q170" s="211"/>
      <c r="R170" s="212">
        <f>SUM(R171:R174)</f>
        <v>0</v>
      </c>
      <c r="S170" s="211"/>
      <c r="T170" s="213">
        <f>SUM(T171:T174)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4" t="s">
        <v>162</v>
      </c>
      <c r="AT170" s="215" t="s">
        <v>72</v>
      </c>
      <c r="AU170" s="215" t="s">
        <v>73</v>
      </c>
      <c r="AY170" s="214" t="s">
        <v>155</v>
      </c>
      <c r="BK170" s="216">
        <f>SUM(BK171:BK174)</f>
        <v>0</v>
      </c>
    </row>
    <row r="171" s="2" customFormat="1" ht="21.75" customHeight="1">
      <c r="A171" s="39"/>
      <c r="B171" s="40"/>
      <c r="C171" s="219" t="s">
        <v>186</v>
      </c>
      <c r="D171" s="219" t="s">
        <v>157</v>
      </c>
      <c r="E171" s="220" t="s">
        <v>882</v>
      </c>
      <c r="F171" s="221" t="s">
        <v>883</v>
      </c>
      <c r="G171" s="222" t="s">
        <v>884</v>
      </c>
      <c r="H171" s="223">
        <v>65</v>
      </c>
      <c r="I171" s="224"/>
      <c r="J171" s="225">
        <f>ROUND(I171*H171,2)</f>
        <v>0</v>
      </c>
      <c r="K171" s="221" t="s">
        <v>161</v>
      </c>
      <c r="L171" s="45"/>
      <c r="M171" s="226" t="s">
        <v>1</v>
      </c>
      <c r="N171" s="227" t="s">
        <v>38</v>
      </c>
      <c r="O171" s="92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885</v>
      </c>
      <c r="AT171" s="230" t="s">
        <v>157</v>
      </c>
      <c r="AU171" s="230" t="s">
        <v>81</v>
      </c>
      <c r="AY171" s="18" t="s">
        <v>155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81</v>
      </c>
      <c r="BK171" s="231">
        <f>ROUND(I171*H171,2)</f>
        <v>0</v>
      </c>
      <c r="BL171" s="18" t="s">
        <v>885</v>
      </c>
      <c r="BM171" s="230" t="s">
        <v>222</v>
      </c>
    </row>
    <row r="172" s="13" customFormat="1">
      <c r="A172" s="13"/>
      <c r="B172" s="232"/>
      <c r="C172" s="233"/>
      <c r="D172" s="234" t="s">
        <v>163</v>
      </c>
      <c r="E172" s="235" t="s">
        <v>1</v>
      </c>
      <c r="F172" s="236" t="s">
        <v>1018</v>
      </c>
      <c r="G172" s="233"/>
      <c r="H172" s="235" t="s">
        <v>1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163</v>
      </c>
      <c r="AU172" s="242" t="s">
        <v>81</v>
      </c>
      <c r="AV172" s="13" t="s">
        <v>81</v>
      </c>
      <c r="AW172" s="13" t="s">
        <v>30</v>
      </c>
      <c r="AX172" s="13" t="s">
        <v>73</v>
      </c>
      <c r="AY172" s="242" t="s">
        <v>155</v>
      </c>
    </row>
    <row r="173" s="14" customFormat="1">
      <c r="A173" s="14"/>
      <c r="B173" s="243"/>
      <c r="C173" s="244"/>
      <c r="D173" s="234" t="s">
        <v>163</v>
      </c>
      <c r="E173" s="245" t="s">
        <v>1</v>
      </c>
      <c r="F173" s="246" t="s">
        <v>631</v>
      </c>
      <c r="G173" s="244"/>
      <c r="H173" s="247">
        <v>65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163</v>
      </c>
      <c r="AU173" s="253" t="s">
        <v>81</v>
      </c>
      <c r="AV173" s="14" t="s">
        <v>83</v>
      </c>
      <c r="AW173" s="14" t="s">
        <v>30</v>
      </c>
      <c r="AX173" s="14" t="s">
        <v>73</v>
      </c>
      <c r="AY173" s="253" t="s">
        <v>155</v>
      </c>
    </row>
    <row r="174" s="15" customFormat="1">
      <c r="A174" s="15"/>
      <c r="B174" s="254"/>
      <c r="C174" s="255"/>
      <c r="D174" s="234" t="s">
        <v>163</v>
      </c>
      <c r="E174" s="256" t="s">
        <v>1</v>
      </c>
      <c r="F174" s="257" t="s">
        <v>166</v>
      </c>
      <c r="G174" s="255"/>
      <c r="H174" s="258">
        <v>65</v>
      </c>
      <c r="I174" s="259"/>
      <c r="J174" s="255"/>
      <c r="K174" s="255"/>
      <c r="L174" s="260"/>
      <c r="M174" s="290"/>
      <c r="N174" s="291"/>
      <c r="O174" s="291"/>
      <c r="P174" s="291"/>
      <c r="Q174" s="291"/>
      <c r="R174" s="291"/>
      <c r="S174" s="291"/>
      <c r="T174" s="292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4" t="s">
        <v>163</v>
      </c>
      <c r="AU174" s="264" t="s">
        <v>81</v>
      </c>
      <c r="AV174" s="15" t="s">
        <v>162</v>
      </c>
      <c r="AW174" s="15" t="s">
        <v>30</v>
      </c>
      <c r="AX174" s="15" t="s">
        <v>81</v>
      </c>
      <c r="AY174" s="264" t="s">
        <v>155</v>
      </c>
    </row>
    <row r="175" s="2" customFormat="1" ht="6.96" customHeight="1">
      <c r="A175" s="39"/>
      <c r="B175" s="67"/>
      <c r="C175" s="68"/>
      <c r="D175" s="68"/>
      <c r="E175" s="68"/>
      <c r="F175" s="68"/>
      <c r="G175" s="68"/>
      <c r="H175" s="68"/>
      <c r="I175" s="68"/>
      <c r="J175" s="68"/>
      <c r="K175" s="68"/>
      <c r="L175" s="45"/>
      <c r="M175" s="39"/>
      <c r="O175" s="39"/>
      <c r="P175" s="39"/>
      <c r="Q175" s="39"/>
      <c r="R175" s="39"/>
      <c r="S175" s="39"/>
      <c r="T175" s="39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</row>
  </sheetData>
  <sheetProtection sheet="1" autoFilter="0" formatColumns="0" formatRows="0" objects="1" scenarios="1" spinCount="100000" saltValue="QvXsbWE+IWcHZRITrU5xnPxXhmNlz93oc/ESkZb8Fv8uelM7yPZQpqjgDS4i4skq5fdmtkdgitcu5e40tDwVSA==" hashValue="opW5kZN/MTWSG+Z8EKY5tcZnycr33E4/vz3IKe3CD4qpEX8pTu2h+iAdncCoauYVno1msEYfRudUMPNXvxPZPw==" algorithmName="SHA-512" password="CC35"/>
  <autoFilter ref="C121:K174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s="1" customFormat="1" ht="24.96" customHeight="1">
      <c r="B4" s="21"/>
      <c r="D4" s="139" t="s">
        <v>114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Snížení energetické náročnost budovy školy gymnázia SOŠ a VOŠ,Nový Bydžov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1019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25. 3. 2022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ROUND(J126,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ROUND((SUM(BE126:BE404)),  2)</f>
        <v>0</v>
      </c>
      <c r="G33" s="39"/>
      <c r="H33" s="39"/>
      <c r="I33" s="156">
        <v>0.20999999999999999</v>
      </c>
      <c r="J33" s="155">
        <f>ROUND(((SUM(BE126:BE404))*I33),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ROUND((SUM(BF126:BF404)),  2)</f>
        <v>0</v>
      </c>
      <c r="G34" s="39"/>
      <c r="H34" s="39"/>
      <c r="I34" s="156">
        <v>0.14999999999999999</v>
      </c>
      <c r="J34" s="155">
        <f>ROUND(((SUM(BF126:BF404))*I34),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ROUND((SUM(BG126:BG404)),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ROUND((SUM(BH126:BH404)),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ROUND((SUM(BI126:BI404)),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Snížení energetické náročnost budovy školy gymnázia SOŠ a VOŠ,Nový Bydžov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03 - Rekonstrukce střešní...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25. 3. 2022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118</v>
      </c>
      <c r="D94" s="177"/>
      <c r="E94" s="177"/>
      <c r="F94" s="177"/>
      <c r="G94" s="177"/>
      <c r="H94" s="177"/>
      <c r="I94" s="177"/>
      <c r="J94" s="178" t="s">
        <v>119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120</v>
      </c>
      <c r="D96" s="41"/>
      <c r="E96" s="41"/>
      <c r="F96" s="41"/>
      <c r="G96" s="41"/>
      <c r="H96" s="41"/>
      <c r="I96" s="41"/>
      <c r="J96" s="111">
        <f>J126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121</v>
      </c>
    </row>
    <row r="97" s="9" customFormat="1" ht="24.96" customHeight="1">
      <c r="A97" s="9"/>
      <c r="B97" s="180"/>
      <c r="C97" s="181"/>
      <c r="D97" s="182" t="s">
        <v>122</v>
      </c>
      <c r="E97" s="183"/>
      <c r="F97" s="183"/>
      <c r="G97" s="183"/>
      <c r="H97" s="183"/>
      <c r="I97" s="183"/>
      <c r="J97" s="184">
        <f>J127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1020</v>
      </c>
      <c r="E98" s="189"/>
      <c r="F98" s="189"/>
      <c r="G98" s="189"/>
      <c r="H98" s="189"/>
      <c r="I98" s="189"/>
      <c r="J98" s="190">
        <f>J128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129</v>
      </c>
      <c r="E99" s="189"/>
      <c r="F99" s="189"/>
      <c r="G99" s="189"/>
      <c r="H99" s="189"/>
      <c r="I99" s="189"/>
      <c r="J99" s="190">
        <f>J136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80"/>
      <c r="C100" s="181"/>
      <c r="D100" s="182" t="s">
        <v>130</v>
      </c>
      <c r="E100" s="183"/>
      <c r="F100" s="183"/>
      <c r="G100" s="183"/>
      <c r="H100" s="183"/>
      <c r="I100" s="183"/>
      <c r="J100" s="184">
        <f>J138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6"/>
      <c r="C101" s="187"/>
      <c r="D101" s="188" t="s">
        <v>131</v>
      </c>
      <c r="E101" s="189"/>
      <c r="F101" s="189"/>
      <c r="G101" s="189"/>
      <c r="H101" s="189"/>
      <c r="I101" s="189"/>
      <c r="J101" s="190">
        <f>J139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982</v>
      </c>
      <c r="E102" s="189"/>
      <c r="F102" s="189"/>
      <c r="G102" s="189"/>
      <c r="H102" s="189"/>
      <c r="I102" s="189"/>
      <c r="J102" s="190">
        <f>J274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1021</v>
      </c>
      <c r="E103" s="189"/>
      <c r="F103" s="189"/>
      <c r="G103" s="189"/>
      <c r="H103" s="189"/>
      <c r="I103" s="189"/>
      <c r="J103" s="190">
        <f>J354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133</v>
      </c>
      <c r="E104" s="189"/>
      <c r="F104" s="189"/>
      <c r="G104" s="189"/>
      <c r="H104" s="189"/>
      <c r="I104" s="189"/>
      <c r="J104" s="190">
        <f>J363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135</v>
      </c>
      <c r="E105" s="189"/>
      <c r="F105" s="189"/>
      <c r="G105" s="189"/>
      <c r="H105" s="189"/>
      <c r="I105" s="189"/>
      <c r="J105" s="190">
        <f>J379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137</v>
      </c>
      <c r="E106" s="189"/>
      <c r="F106" s="189"/>
      <c r="G106" s="189"/>
      <c r="H106" s="189"/>
      <c r="I106" s="189"/>
      <c r="J106" s="190">
        <f>J403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4" t="s">
        <v>140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6.25" customHeight="1">
      <c r="A116" s="39"/>
      <c r="B116" s="40"/>
      <c r="C116" s="41"/>
      <c r="D116" s="41"/>
      <c r="E116" s="175" t="str">
        <f>E7</f>
        <v>Snížení energetické náročnost budovy školy gymnázia SOŠ a VOŠ,Nový Bydžov</v>
      </c>
      <c r="F116" s="33"/>
      <c r="G116" s="33"/>
      <c r="H116" s="33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115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E9</f>
        <v>03 - Rekonstrukce střešní...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F12</f>
        <v xml:space="preserve"> </v>
      </c>
      <c r="G120" s="41"/>
      <c r="H120" s="41"/>
      <c r="I120" s="33" t="s">
        <v>22</v>
      </c>
      <c r="J120" s="80" t="str">
        <f>IF(J12="","",J12)</f>
        <v>25. 3. 2022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E15</f>
        <v xml:space="preserve"> </v>
      </c>
      <c r="G122" s="41"/>
      <c r="H122" s="41"/>
      <c r="I122" s="33" t="s">
        <v>29</v>
      </c>
      <c r="J122" s="37" t="str">
        <f>E21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27</v>
      </c>
      <c r="D123" s="41"/>
      <c r="E123" s="41"/>
      <c r="F123" s="28" t="str">
        <f>IF(E18="","",E18)</f>
        <v>Vyplň údaj</v>
      </c>
      <c r="G123" s="41"/>
      <c r="H123" s="41"/>
      <c r="I123" s="33" t="s">
        <v>31</v>
      </c>
      <c r="J123" s="37" t="str">
        <f>E24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192"/>
      <c r="B125" s="193"/>
      <c r="C125" s="194" t="s">
        <v>141</v>
      </c>
      <c r="D125" s="195" t="s">
        <v>58</v>
      </c>
      <c r="E125" s="195" t="s">
        <v>54</v>
      </c>
      <c r="F125" s="195" t="s">
        <v>55</v>
      </c>
      <c r="G125" s="195" t="s">
        <v>142</v>
      </c>
      <c r="H125" s="195" t="s">
        <v>143</v>
      </c>
      <c r="I125" s="195" t="s">
        <v>144</v>
      </c>
      <c r="J125" s="195" t="s">
        <v>119</v>
      </c>
      <c r="K125" s="196" t="s">
        <v>145</v>
      </c>
      <c r="L125" s="197"/>
      <c r="M125" s="101" t="s">
        <v>1</v>
      </c>
      <c r="N125" s="102" t="s">
        <v>37</v>
      </c>
      <c r="O125" s="102" t="s">
        <v>146</v>
      </c>
      <c r="P125" s="102" t="s">
        <v>147</v>
      </c>
      <c r="Q125" s="102" t="s">
        <v>148</v>
      </c>
      <c r="R125" s="102" t="s">
        <v>149</v>
      </c>
      <c r="S125" s="102" t="s">
        <v>150</v>
      </c>
      <c r="T125" s="103" t="s">
        <v>151</v>
      </c>
      <c r="U125" s="192"/>
      <c r="V125" s="192"/>
      <c r="W125" s="192"/>
      <c r="X125" s="192"/>
      <c r="Y125" s="192"/>
      <c r="Z125" s="192"/>
      <c r="AA125" s="192"/>
      <c r="AB125" s="192"/>
      <c r="AC125" s="192"/>
      <c r="AD125" s="192"/>
      <c r="AE125" s="192"/>
    </row>
    <row r="126" s="2" customFormat="1" ht="22.8" customHeight="1">
      <c r="A126" s="39"/>
      <c r="B126" s="40"/>
      <c r="C126" s="108" t="s">
        <v>152</v>
      </c>
      <c r="D126" s="41"/>
      <c r="E126" s="41"/>
      <c r="F126" s="41"/>
      <c r="G126" s="41"/>
      <c r="H126" s="41"/>
      <c r="I126" s="41"/>
      <c r="J126" s="198">
        <f>BK126</f>
        <v>0</v>
      </c>
      <c r="K126" s="41"/>
      <c r="L126" s="45"/>
      <c r="M126" s="104"/>
      <c r="N126" s="199"/>
      <c r="O126" s="105"/>
      <c r="P126" s="200">
        <f>P127+P138</f>
        <v>0</v>
      </c>
      <c r="Q126" s="105"/>
      <c r="R126" s="200">
        <f>R127+R138</f>
        <v>14.87270818</v>
      </c>
      <c r="S126" s="105"/>
      <c r="T126" s="201">
        <f>T127+T138</f>
        <v>1.8643244999999999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72</v>
      </c>
      <c r="AU126" s="18" t="s">
        <v>121</v>
      </c>
      <c r="BK126" s="202">
        <f>BK127+BK138</f>
        <v>0</v>
      </c>
    </row>
    <row r="127" s="12" customFormat="1" ht="25.92" customHeight="1">
      <c r="A127" s="12"/>
      <c r="B127" s="203"/>
      <c r="C127" s="204"/>
      <c r="D127" s="205" t="s">
        <v>72</v>
      </c>
      <c r="E127" s="206" t="s">
        <v>153</v>
      </c>
      <c r="F127" s="206" t="s">
        <v>154</v>
      </c>
      <c r="G127" s="204"/>
      <c r="H127" s="204"/>
      <c r="I127" s="207"/>
      <c r="J127" s="208">
        <f>BK127</f>
        <v>0</v>
      </c>
      <c r="K127" s="204"/>
      <c r="L127" s="209"/>
      <c r="M127" s="210"/>
      <c r="N127" s="211"/>
      <c r="O127" s="211"/>
      <c r="P127" s="212">
        <f>P128+P136</f>
        <v>0</v>
      </c>
      <c r="Q127" s="211"/>
      <c r="R127" s="212">
        <f>R128+R136</f>
        <v>0.6704</v>
      </c>
      <c r="S127" s="211"/>
      <c r="T127" s="213">
        <f>T128+T136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81</v>
      </c>
      <c r="AT127" s="215" t="s">
        <v>72</v>
      </c>
      <c r="AU127" s="215" t="s">
        <v>73</v>
      </c>
      <c r="AY127" s="214" t="s">
        <v>155</v>
      </c>
      <c r="BK127" s="216">
        <f>BK128+BK136</f>
        <v>0</v>
      </c>
    </row>
    <row r="128" s="12" customFormat="1" ht="22.8" customHeight="1">
      <c r="A128" s="12"/>
      <c r="B128" s="203"/>
      <c r="C128" s="204"/>
      <c r="D128" s="205" t="s">
        <v>72</v>
      </c>
      <c r="E128" s="217" t="s">
        <v>203</v>
      </c>
      <c r="F128" s="217" t="s">
        <v>1022</v>
      </c>
      <c r="G128" s="204"/>
      <c r="H128" s="204"/>
      <c r="I128" s="207"/>
      <c r="J128" s="218">
        <f>BK128</f>
        <v>0</v>
      </c>
      <c r="K128" s="204"/>
      <c r="L128" s="209"/>
      <c r="M128" s="210"/>
      <c r="N128" s="211"/>
      <c r="O128" s="211"/>
      <c r="P128" s="212">
        <f>SUM(P129:P135)</f>
        <v>0</v>
      </c>
      <c r="Q128" s="211"/>
      <c r="R128" s="212">
        <f>SUM(R129:R135)</f>
        <v>0.6704</v>
      </c>
      <c r="S128" s="211"/>
      <c r="T128" s="213">
        <f>SUM(T129:T135)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81</v>
      </c>
      <c r="AT128" s="215" t="s">
        <v>72</v>
      </c>
      <c r="AU128" s="215" t="s">
        <v>81</v>
      </c>
      <c r="AY128" s="214" t="s">
        <v>155</v>
      </c>
      <c r="BK128" s="216">
        <f>SUM(BK129:BK135)</f>
        <v>0</v>
      </c>
    </row>
    <row r="129" s="2" customFormat="1" ht="24.15" customHeight="1">
      <c r="A129" s="39"/>
      <c r="B129" s="40"/>
      <c r="C129" s="219" t="s">
        <v>81</v>
      </c>
      <c r="D129" s="219" t="s">
        <v>157</v>
      </c>
      <c r="E129" s="220" t="s">
        <v>1023</v>
      </c>
      <c r="F129" s="221" t="s">
        <v>1024</v>
      </c>
      <c r="G129" s="222" t="s">
        <v>184</v>
      </c>
      <c r="H129" s="223">
        <v>20</v>
      </c>
      <c r="I129" s="224"/>
      <c r="J129" s="225">
        <f>ROUND(I129*H129,2)</f>
        <v>0</v>
      </c>
      <c r="K129" s="221" t="s">
        <v>161</v>
      </c>
      <c r="L129" s="45"/>
      <c r="M129" s="226" t="s">
        <v>1</v>
      </c>
      <c r="N129" s="227" t="s">
        <v>38</v>
      </c>
      <c r="O129" s="92"/>
      <c r="P129" s="228">
        <f>O129*H129</f>
        <v>0</v>
      </c>
      <c r="Q129" s="228">
        <v>0.033000000000000002</v>
      </c>
      <c r="R129" s="228">
        <f>Q129*H129</f>
        <v>0.66000000000000003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162</v>
      </c>
      <c r="AT129" s="230" t="s">
        <v>157</v>
      </c>
      <c r="AU129" s="230" t="s">
        <v>83</v>
      </c>
      <c r="AY129" s="18" t="s">
        <v>155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81</v>
      </c>
      <c r="BK129" s="231">
        <f>ROUND(I129*H129,2)</f>
        <v>0</v>
      </c>
      <c r="BL129" s="18" t="s">
        <v>162</v>
      </c>
      <c r="BM129" s="230" t="s">
        <v>83</v>
      </c>
    </row>
    <row r="130" s="13" customFormat="1">
      <c r="A130" s="13"/>
      <c r="B130" s="232"/>
      <c r="C130" s="233"/>
      <c r="D130" s="234" t="s">
        <v>163</v>
      </c>
      <c r="E130" s="235" t="s">
        <v>1</v>
      </c>
      <c r="F130" s="236" t="s">
        <v>546</v>
      </c>
      <c r="G130" s="233"/>
      <c r="H130" s="235" t="s">
        <v>1</v>
      </c>
      <c r="I130" s="237"/>
      <c r="J130" s="233"/>
      <c r="K130" s="233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163</v>
      </c>
      <c r="AU130" s="242" t="s">
        <v>83</v>
      </c>
      <c r="AV130" s="13" t="s">
        <v>81</v>
      </c>
      <c r="AW130" s="13" t="s">
        <v>30</v>
      </c>
      <c r="AX130" s="13" t="s">
        <v>73</v>
      </c>
      <c r="AY130" s="242" t="s">
        <v>155</v>
      </c>
    </row>
    <row r="131" s="14" customFormat="1">
      <c r="A131" s="14"/>
      <c r="B131" s="243"/>
      <c r="C131" s="244"/>
      <c r="D131" s="234" t="s">
        <v>163</v>
      </c>
      <c r="E131" s="245" t="s">
        <v>1</v>
      </c>
      <c r="F131" s="246" t="s">
        <v>212</v>
      </c>
      <c r="G131" s="244"/>
      <c r="H131" s="247">
        <v>20</v>
      </c>
      <c r="I131" s="248"/>
      <c r="J131" s="244"/>
      <c r="K131" s="244"/>
      <c r="L131" s="249"/>
      <c r="M131" s="250"/>
      <c r="N131" s="251"/>
      <c r="O131" s="251"/>
      <c r="P131" s="251"/>
      <c r="Q131" s="251"/>
      <c r="R131" s="251"/>
      <c r="S131" s="251"/>
      <c r="T131" s="25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3" t="s">
        <v>163</v>
      </c>
      <c r="AU131" s="253" t="s">
        <v>83</v>
      </c>
      <c r="AV131" s="14" t="s">
        <v>83</v>
      </c>
      <c r="AW131" s="14" t="s">
        <v>30</v>
      </c>
      <c r="AX131" s="14" t="s">
        <v>73</v>
      </c>
      <c r="AY131" s="253" t="s">
        <v>155</v>
      </c>
    </row>
    <row r="132" s="15" customFormat="1">
      <c r="A132" s="15"/>
      <c r="B132" s="254"/>
      <c r="C132" s="255"/>
      <c r="D132" s="234" t="s">
        <v>163</v>
      </c>
      <c r="E132" s="256" t="s">
        <v>1</v>
      </c>
      <c r="F132" s="257" t="s">
        <v>166</v>
      </c>
      <c r="G132" s="255"/>
      <c r="H132" s="258">
        <v>20</v>
      </c>
      <c r="I132" s="259"/>
      <c r="J132" s="255"/>
      <c r="K132" s="255"/>
      <c r="L132" s="260"/>
      <c r="M132" s="261"/>
      <c r="N132" s="262"/>
      <c r="O132" s="262"/>
      <c r="P132" s="262"/>
      <c r="Q132" s="262"/>
      <c r="R132" s="262"/>
      <c r="S132" s="262"/>
      <c r="T132" s="263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4" t="s">
        <v>163</v>
      </c>
      <c r="AU132" s="264" t="s">
        <v>83</v>
      </c>
      <c r="AV132" s="15" t="s">
        <v>162</v>
      </c>
      <c r="AW132" s="15" t="s">
        <v>30</v>
      </c>
      <c r="AX132" s="15" t="s">
        <v>81</v>
      </c>
      <c r="AY132" s="264" t="s">
        <v>155</v>
      </c>
    </row>
    <row r="133" s="2" customFormat="1" ht="33" customHeight="1">
      <c r="A133" s="39"/>
      <c r="B133" s="40"/>
      <c r="C133" s="219" t="s">
        <v>83</v>
      </c>
      <c r="D133" s="219" t="s">
        <v>157</v>
      </c>
      <c r="E133" s="220" t="s">
        <v>1025</v>
      </c>
      <c r="F133" s="221" t="s">
        <v>1026</v>
      </c>
      <c r="G133" s="222" t="s">
        <v>184</v>
      </c>
      <c r="H133" s="223">
        <v>20</v>
      </c>
      <c r="I133" s="224"/>
      <c r="J133" s="225">
        <f>ROUND(I133*H133,2)</f>
        <v>0</v>
      </c>
      <c r="K133" s="221" t="s">
        <v>161</v>
      </c>
      <c r="L133" s="45"/>
      <c r="M133" s="226" t="s">
        <v>1</v>
      </c>
      <c r="N133" s="227" t="s">
        <v>38</v>
      </c>
      <c r="O133" s="92"/>
      <c r="P133" s="228">
        <f>O133*H133</f>
        <v>0</v>
      </c>
      <c r="Q133" s="228">
        <v>0.00051999999999999995</v>
      </c>
      <c r="R133" s="228">
        <f>Q133*H133</f>
        <v>0.0104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162</v>
      </c>
      <c r="AT133" s="230" t="s">
        <v>157</v>
      </c>
      <c r="AU133" s="230" t="s">
        <v>83</v>
      </c>
      <c r="AY133" s="18" t="s">
        <v>155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81</v>
      </c>
      <c r="BK133" s="231">
        <f>ROUND(I133*H133,2)</f>
        <v>0</v>
      </c>
      <c r="BL133" s="18" t="s">
        <v>162</v>
      </c>
      <c r="BM133" s="230" t="s">
        <v>162</v>
      </c>
    </row>
    <row r="134" s="14" customFormat="1">
      <c r="A134" s="14"/>
      <c r="B134" s="243"/>
      <c r="C134" s="244"/>
      <c r="D134" s="234" t="s">
        <v>163</v>
      </c>
      <c r="E134" s="245" t="s">
        <v>1</v>
      </c>
      <c r="F134" s="246" t="s">
        <v>212</v>
      </c>
      <c r="G134" s="244"/>
      <c r="H134" s="247">
        <v>20</v>
      </c>
      <c r="I134" s="248"/>
      <c r="J134" s="244"/>
      <c r="K134" s="244"/>
      <c r="L134" s="249"/>
      <c r="M134" s="250"/>
      <c r="N134" s="251"/>
      <c r="O134" s="251"/>
      <c r="P134" s="251"/>
      <c r="Q134" s="251"/>
      <c r="R134" s="251"/>
      <c r="S134" s="251"/>
      <c r="T134" s="25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3" t="s">
        <v>163</v>
      </c>
      <c r="AU134" s="253" t="s">
        <v>83</v>
      </c>
      <c r="AV134" s="14" t="s">
        <v>83</v>
      </c>
      <c r="AW134" s="14" t="s">
        <v>30</v>
      </c>
      <c r="AX134" s="14" t="s">
        <v>73</v>
      </c>
      <c r="AY134" s="253" t="s">
        <v>155</v>
      </c>
    </row>
    <row r="135" s="15" customFormat="1">
      <c r="A135" s="15"/>
      <c r="B135" s="254"/>
      <c r="C135" s="255"/>
      <c r="D135" s="234" t="s">
        <v>163</v>
      </c>
      <c r="E135" s="256" t="s">
        <v>1</v>
      </c>
      <c r="F135" s="257" t="s">
        <v>166</v>
      </c>
      <c r="G135" s="255"/>
      <c r="H135" s="258">
        <v>20</v>
      </c>
      <c r="I135" s="259"/>
      <c r="J135" s="255"/>
      <c r="K135" s="255"/>
      <c r="L135" s="260"/>
      <c r="M135" s="261"/>
      <c r="N135" s="262"/>
      <c r="O135" s="262"/>
      <c r="P135" s="262"/>
      <c r="Q135" s="262"/>
      <c r="R135" s="262"/>
      <c r="S135" s="262"/>
      <c r="T135" s="263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4" t="s">
        <v>163</v>
      </c>
      <c r="AU135" s="264" t="s">
        <v>83</v>
      </c>
      <c r="AV135" s="15" t="s">
        <v>162</v>
      </c>
      <c r="AW135" s="15" t="s">
        <v>30</v>
      </c>
      <c r="AX135" s="15" t="s">
        <v>81</v>
      </c>
      <c r="AY135" s="264" t="s">
        <v>155</v>
      </c>
    </row>
    <row r="136" s="12" customFormat="1" ht="22.8" customHeight="1">
      <c r="A136" s="12"/>
      <c r="B136" s="203"/>
      <c r="C136" s="204"/>
      <c r="D136" s="205" t="s">
        <v>72</v>
      </c>
      <c r="E136" s="217" t="s">
        <v>671</v>
      </c>
      <c r="F136" s="217" t="s">
        <v>672</v>
      </c>
      <c r="G136" s="204"/>
      <c r="H136" s="204"/>
      <c r="I136" s="207"/>
      <c r="J136" s="218">
        <f>BK136</f>
        <v>0</v>
      </c>
      <c r="K136" s="204"/>
      <c r="L136" s="209"/>
      <c r="M136" s="210"/>
      <c r="N136" s="211"/>
      <c r="O136" s="211"/>
      <c r="P136" s="212">
        <f>P137</f>
        <v>0</v>
      </c>
      <c r="Q136" s="211"/>
      <c r="R136" s="212">
        <f>R137</f>
        <v>0</v>
      </c>
      <c r="S136" s="211"/>
      <c r="T136" s="213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4" t="s">
        <v>81</v>
      </c>
      <c r="AT136" s="215" t="s">
        <v>72</v>
      </c>
      <c r="AU136" s="215" t="s">
        <v>81</v>
      </c>
      <c r="AY136" s="214" t="s">
        <v>155</v>
      </c>
      <c r="BK136" s="216">
        <f>BK137</f>
        <v>0</v>
      </c>
    </row>
    <row r="137" s="2" customFormat="1" ht="16.5" customHeight="1">
      <c r="A137" s="39"/>
      <c r="B137" s="40"/>
      <c r="C137" s="219" t="s">
        <v>169</v>
      </c>
      <c r="D137" s="219" t="s">
        <v>157</v>
      </c>
      <c r="E137" s="220" t="s">
        <v>674</v>
      </c>
      <c r="F137" s="221" t="s">
        <v>675</v>
      </c>
      <c r="G137" s="222" t="s">
        <v>658</v>
      </c>
      <c r="H137" s="223">
        <v>0.71399999999999997</v>
      </c>
      <c r="I137" s="224"/>
      <c r="J137" s="225">
        <f>ROUND(I137*H137,2)</f>
        <v>0</v>
      </c>
      <c r="K137" s="221" t="s">
        <v>161</v>
      </c>
      <c r="L137" s="45"/>
      <c r="M137" s="226" t="s">
        <v>1</v>
      </c>
      <c r="N137" s="227" t="s">
        <v>38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162</v>
      </c>
      <c r="AT137" s="230" t="s">
        <v>157</v>
      </c>
      <c r="AU137" s="230" t="s">
        <v>83</v>
      </c>
      <c r="AY137" s="18" t="s">
        <v>155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81</v>
      </c>
      <c r="BK137" s="231">
        <f>ROUND(I137*H137,2)</f>
        <v>0</v>
      </c>
      <c r="BL137" s="18" t="s">
        <v>162</v>
      </c>
      <c r="BM137" s="230" t="s">
        <v>172</v>
      </c>
    </row>
    <row r="138" s="12" customFormat="1" ht="25.92" customHeight="1">
      <c r="A138" s="12"/>
      <c r="B138" s="203"/>
      <c r="C138" s="204"/>
      <c r="D138" s="205" t="s">
        <v>72</v>
      </c>
      <c r="E138" s="206" t="s">
        <v>677</v>
      </c>
      <c r="F138" s="206" t="s">
        <v>678</v>
      </c>
      <c r="G138" s="204"/>
      <c r="H138" s="204"/>
      <c r="I138" s="207"/>
      <c r="J138" s="208">
        <f>BK138</f>
        <v>0</v>
      </c>
      <c r="K138" s="204"/>
      <c r="L138" s="209"/>
      <c r="M138" s="210"/>
      <c r="N138" s="211"/>
      <c r="O138" s="211"/>
      <c r="P138" s="212">
        <f>P139+P274+P354+P363+P379+P403</f>
        <v>0</v>
      </c>
      <c r="Q138" s="211"/>
      <c r="R138" s="212">
        <f>R139+R274+R354+R363+R379+R403</f>
        <v>14.202308179999999</v>
      </c>
      <c r="S138" s="211"/>
      <c r="T138" s="213">
        <f>T139+T274+T354+T363+T379+T403</f>
        <v>1.8643244999999999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4" t="s">
        <v>83</v>
      </c>
      <c r="AT138" s="215" t="s">
        <v>72</v>
      </c>
      <c r="AU138" s="215" t="s">
        <v>73</v>
      </c>
      <c r="AY138" s="214" t="s">
        <v>155</v>
      </c>
      <c r="BK138" s="216">
        <f>BK139+BK274+BK354+BK363+BK379+BK403</f>
        <v>0</v>
      </c>
    </row>
    <row r="139" s="12" customFormat="1" ht="22.8" customHeight="1">
      <c r="A139" s="12"/>
      <c r="B139" s="203"/>
      <c r="C139" s="204"/>
      <c r="D139" s="205" t="s">
        <v>72</v>
      </c>
      <c r="E139" s="217" t="s">
        <v>679</v>
      </c>
      <c r="F139" s="217" t="s">
        <v>680</v>
      </c>
      <c r="G139" s="204"/>
      <c r="H139" s="204"/>
      <c r="I139" s="207"/>
      <c r="J139" s="218">
        <f>BK139</f>
        <v>0</v>
      </c>
      <c r="K139" s="204"/>
      <c r="L139" s="209"/>
      <c r="M139" s="210"/>
      <c r="N139" s="211"/>
      <c r="O139" s="211"/>
      <c r="P139" s="212">
        <f>SUM(P140:P273)</f>
        <v>0</v>
      </c>
      <c r="Q139" s="211"/>
      <c r="R139" s="212">
        <f>SUM(R140:R273)</f>
        <v>7.7326478999999999</v>
      </c>
      <c r="S139" s="211"/>
      <c r="T139" s="213">
        <f>SUM(T140:T273)</f>
        <v>1.38422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4" t="s">
        <v>83</v>
      </c>
      <c r="AT139" s="215" t="s">
        <v>72</v>
      </c>
      <c r="AU139" s="215" t="s">
        <v>81</v>
      </c>
      <c r="AY139" s="214" t="s">
        <v>155</v>
      </c>
      <c r="BK139" s="216">
        <f>SUM(BK140:BK273)</f>
        <v>0</v>
      </c>
    </row>
    <row r="140" s="2" customFormat="1" ht="33" customHeight="1">
      <c r="A140" s="39"/>
      <c r="B140" s="40"/>
      <c r="C140" s="219" t="s">
        <v>162</v>
      </c>
      <c r="D140" s="219" t="s">
        <v>157</v>
      </c>
      <c r="E140" s="220" t="s">
        <v>1027</v>
      </c>
      <c r="F140" s="221" t="s">
        <v>1028</v>
      </c>
      <c r="G140" s="222" t="s">
        <v>160</v>
      </c>
      <c r="H140" s="223">
        <v>692.11000000000001</v>
      </c>
      <c r="I140" s="224"/>
      <c r="J140" s="225">
        <f>ROUND(I140*H140,2)</f>
        <v>0</v>
      </c>
      <c r="K140" s="221" t="s">
        <v>161</v>
      </c>
      <c r="L140" s="45"/>
      <c r="M140" s="226" t="s">
        <v>1</v>
      </c>
      <c r="N140" s="227" t="s">
        <v>38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0.002</v>
      </c>
      <c r="T140" s="229">
        <f>S140*H140</f>
        <v>1.38422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200</v>
      </c>
      <c r="AT140" s="230" t="s">
        <v>157</v>
      </c>
      <c r="AU140" s="230" t="s">
        <v>83</v>
      </c>
      <c r="AY140" s="18" t="s">
        <v>155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81</v>
      </c>
      <c r="BK140" s="231">
        <f>ROUND(I140*H140,2)</f>
        <v>0</v>
      </c>
      <c r="BL140" s="18" t="s">
        <v>200</v>
      </c>
      <c r="BM140" s="230" t="s">
        <v>175</v>
      </c>
    </row>
    <row r="141" s="13" customFormat="1">
      <c r="A141" s="13"/>
      <c r="B141" s="232"/>
      <c r="C141" s="233"/>
      <c r="D141" s="234" t="s">
        <v>163</v>
      </c>
      <c r="E141" s="235" t="s">
        <v>1</v>
      </c>
      <c r="F141" s="236" t="s">
        <v>1029</v>
      </c>
      <c r="G141" s="233"/>
      <c r="H141" s="235" t="s">
        <v>1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163</v>
      </c>
      <c r="AU141" s="242" t="s">
        <v>83</v>
      </c>
      <c r="AV141" s="13" t="s">
        <v>81</v>
      </c>
      <c r="AW141" s="13" t="s">
        <v>30</v>
      </c>
      <c r="AX141" s="13" t="s">
        <v>73</v>
      </c>
      <c r="AY141" s="242" t="s">
        <v>155</v>
      </c>
    </row>
    <row r="142" s="13" customFormat="1">
      <c r="A142" s="13"/>
      <c r="B142" s="232"/>
      <c r="C142" s="233"/>
      <c r="D142" s="234" t="s">
        <v>163</v>
      </c>
      <c r="E142" s="235" t="s">
        <v>1</v>
      </c>
      <c r="F142" s="236" t="s">
        <v>1030</v>
      </c>
      <c r="G142" s="233"/>
      <c r="H142" s="235" t="s">
        <v>1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163</v>
      </c>
      <c r="AU142" s="242" t="s">
        <v>83</v>
      </c>
      <c r="AV142" s="13" t="s">
        <v>81</v>
      </c>
      <c r="AW142" s="13" t="s">
        <v>30</v>
      </c>
      <c r="AX142" s="13" t="s">
        <v>73</v>
      </c>
      <c r="AY142" s="242" t="s">
        <v>155</v>
      </c>
    </row>
    <row r="143" s="14" customFormat="1">
      <c r="A143" s="14"/>
      <c r="B143" s="243"/>
      <c r="C143" s="244"/>
      <c r="D143" s="234" t="s">
        <v>163</v>
      </c>
      <c r="E143" s="245" t="s">
        <v>1</v>
      </c>
      <c r="F143" s="246" t="s">
        <v>1031</v>
      </c>
      <c r="G143" s="244"/>
      <c r="H143" s="247">
        <v>220.00999999999999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3" t="s">
        <v>163</v>
      </c>
      <c r="AU143" s="253" t="s">
        <v>83</v>
      </c>
      <c r="AV143" s="14" t="s">
        <v>83</v>
      </c>
      <c r="AW143" s="14" t="s">
        <v>30</v>
      </c>
      <c r="AX143" s="14" t="s">
        <v>73</v>
      </c>
      <c r="AY143" s="253" t="s">
        <v>155</v>
      </c>
    </row>
    <row r="144" s="16" customFormat="1">
      <c r="A144" s="16"/>
      <c r="B144" s="279"/>
      <c r="C144" s="280"/>
      <c r="D144" s="234" t="s">
        <v>163</v>
      </c>
      <c r="E144" s="281" t="s">
        <v>1</v>
      </c>
      <c r="F144" s="282" t="s">
        <v>302</v>
      </c>
      <c r="G144" s="280"/>
      <c r="H144" s="283">
        <v>220.00999999999999</v>
      </c>
      <c r="I144" s="284"/>
      <c r="J144" s="280"/>
      <c r="K144" s="280"/>
      <c r="L144" s="285"/>
      <c r="M144" s="286"/>
      <c r="N144" s="287"/>
      <c r="O144" s="287"/>
      <c r="P144" s="287"/>
      <c r="Q144" s="287"/>
      <c r="R144" s="287"/>
      <c r="S144" s="287"/>
      <c r="T144" s="288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T144" s="289" t="s">
        <v>163</v>
      </c>
      <c r="AU144" s="289" t="s">
        <v>83</v>
      </c>
      <c r="AV144" s="16" t="s">
        <v>169</v>
      </c>
      <c r="AW144" s="16" t="s">
        <v>30</v>
      </c>
      <c r="AX144" s="16" t="s">
        <v>73</v>
      </c>
      <c r="AY144" s="289" t="s">
        <v>155</v>
      </c>
    </row>
    <row r="145" s="13" customFormat="1">
      <c r="A145" s="13"/>
      <c r="B145" s="232"/>
      <c r="C145" s="233"/>
      <c r="D145" s="234" t="s">
        <v>163</v>
      </c>
      <c r="E145" s="235" t="s">
        <v>1</v>
      </c>
      <c r="F145" s="236" t="s">
        <v>1032</v>
      </c>
      <c r="G145" s="233"/>
      <c r="H145" s="235" t="s">
        <v>1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163</v>
      </c>
      <c r="AU145" s="242" t="s">
        <v>83</v>
      </c>
      <c r="AV145" s="13" t="s">
        <v>81</v>
      </c>
      <c r="AW145" s="13" t="s">
        <v>30</v>
      </c>
      <c r="AX145" s="13" t="s">
        <v>73</v>
      </c>
      <c r="AY145" s="242" t="s">
        <v>155</v>
      </c>
    </row>
    <row r="146" s="14" customFormat="1">
      <c r="A146" s="14"/>
      <c r="B146" s="243"/>
      <c r="C146" s="244"/>
      <c r="D146" s="234" t="s">
        <v>163</v>
      </c>
      <c r="E146" s="245" t="s">
        <v>1</v>
      </c>
      <c r="F146" s="246" t="s">
        <v>1033</v>
      </c>
      <c r="G146" s="244"/>
      <c r="H146" s="247">
        <v>376.5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163</v>
      </c>
      <c r="AU146" s="253" t="s">
        <v>83</v>
      </c>
      <c r="AV146" s="14" t="s">
        <v>83</v>
      </c>
      <c r="AW146" s="14" t="s">
        <v>30</v>
      </c>
      <c r="AX146" s="14" t="s">
        <v>73</v>
      </c>
      <c r="AY146" s="253" t="s">
        <v>155</v>
      </c>
    </row>
    <row r="147" s="16" customFormat="1">
      <c r="A147" s="16"/>
      <c r="B147" s="279"/>
      <c r="C147" s="280"/>
      <c r="D147" s="234" t="s">
        <v>163</v>
      </c>
      <c r="E147" s="281" t="s">
        <v>1</v>
      </c>
      <c r="F147" s="282" t="s">
        <v>302</v>
      </c>
      <c r="G147" s="280"/>
      <c r="H147" s="283">
        <v>376.5</v>
      </c>
      <c r="I147" s="284"/>
      <c r="J147" s="280"/>
      <c r="K147" s="280"/>
      <c r="L147" s="285"/>
      <c r="M147" s="286"/>
      <c r="N147" s="287"/>
      <c r="O147" s="287"/>
      <c r="P147" s="287"/>
      <c r="Q147" s="287"/>
      <c r="R147" s="287"/>
      <c r="S147" s="287"/>
      <c r="T147" s="288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T147" s="289" t="s">
        <v>163</v>
      </c>
      <c r="AU147" s="289" t="s">
        <v>83</v>
      </c>
      <c r="AV147" s="16" t="s">
        <v>169</v>
      </c>
      <c r="AW147" s="16" t="s">
        <v>30</v>
      </c>
      <c r="AX147" s="16" t="s">
        <v>73</v>
      </c>
      <c r="AY147" s="289" t="s">
        <v>155</v>
      </c>
    </row>
    <row r="148" s="13" customFormat="1">
      <c r="A148" s="13"/>
      <c r="B148" s="232"/>
      <c r="C148" s="233"/>
      <c r="D148" s="234" t="s">
        <v>163</v>
      </c>
      <c r="E148" s="235" t="s">
        <v>1</v>
      </c>
      <c r="F148" s="236" t="s">
        <v>1034</v>
      </c>
      <c r="G148" s="233"/>
      <c r="H148" s="235" t="s">
        <v>1</v>
      </c>
      <c r="I148" s="237"/>
      <c r="J148" s="233"/>
      <c r="K148" s="233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163</v>
      </c>
      <c r="AU148" s="242" t="s">
        <v>83</v>
      </c>
      <c r="AV148" s="13" t="s">
        <v>81</v>
      </c>
      <c r="AW148" s="13" t="s">
        <v>30</v>
      </c>
      <c r="AX148" s="13" t="s">
        <v>73</v>
      </c>
      <c r="AY148" s="242" t="s">
        <v>155</v>
      </c>
    </row>
    <row r="149" s="14" customFormat="1">
      <c r="A149" s="14"/>
      <c r="B149" s="243"/>
      <c r="C149" s="244"/>
      <c r="D149" s="234" t="s">
        <v>163</v>
      </c>
      <c r="E149" s="245" t="s">
        <v>1</v>
      </c>
      <c r="F149" s="246" t="s">
        <v>1035</v>
      </c>
      <c r="G149" s="244"/>
      <c r="H149" s="247">
        <v>26.239999999999998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163</v>
      </c>
      <c r="AU149" s="253" t="s">
        <v>83</v>
      </c>
      <c r="AV149" s="14" t="s">
        <v>83</v>
      </c>
      <c r="AW149" s="14" t="s">
        <v>30</v>
      </c>
      <c r="AX149" s="14" t="s">
        <v>73</v>
      </c>
      <c r="AY149" s="253" t="s">
        <v>155</v>
      </c>
    </row>
    <row r="150" s="14" customFormat="1">
      <c r="A150" s="14"/>
      <c r="B150" s="243"/>
      <c r="C150" s="244"/>
      <c r="D150" s="234" t="s">
        <v>163</v>
      </c>
      <c r="E150" s="245" t="s">
        <v>1</v>
      </c>
      <c r="F150" s="246" t="s">
        <v>1036</v>
      </c>
      <c r="G150" s="244"/>
      <c r="H150" s="247">
        <v>69.359999999999999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163</v>
      </c>
      <c r="AU150" s="253" t="s">
        <v>83</v>
      </c>
      <c r="AV150" s="14" t="s">
        <v>83</v>
      </c>
      <c r="AW150" s="14" t="s">
        <v>30</v>
      </c>
      <c r="AX150" s="14" t="s">
        <v>73</v>
      </c>
      <c r="AY150" s="253" t="s">
        <v>155</v>
      </c>
    </row>
    <row r="151" s="16" customFormat="1">
      <c r="A151" s="16"/>
      <c r="B151" s="279"/>
      <c r="C151" s="280"/>
      <c r="D151" s="234" t="s">
        <v>163</v>
      </c>
      <c r="E151" s="281" t="s">
        <v>1</v>
      </c>
      <c r="F151" s="282" t="s">
        <v>302</v>
      </c>
      <c r="G151" s="280"/>
      <c r="H151" s="283">
        <v>95.599999999999994</v>
      </c>
      <c r="I151" s="284"/>
      <c r="J151" s="280"/>
      <c r="K151" s="280"/>
      <c r="L151" s="285"/>
      <c r="M151" s="286"/>
      <c r="N151" s="287"/>
      <c r="O151" s="287"/>
      <c r="P151" s="287"/>
      <c r="Q151" s="287"/>
      <c r="R151" s="287"/>
      <c r="S151" s="287"/>
      <c r="T151" s="288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T151" s="289" t="s">
        <v>163</v>
      </c>
      <c r="AU151" s="289" t="s">
        <v>83</v>
      </c>
      <c r="AV151" s="16" t="s">
        <v>169</v>
      </c>
      <c r="AW151" s="16" t="s">
        <v>30</v>
      </c>
      <c r="AX151" s="16" t="s">
        <v>73</v>
      </c>
      <c r="AY151" s="289" t="s">
        <v>155</v>
      </c>
    </row>
    <row r="152" s="15" customFormat="1">
      <c r="A152" s="15"/>
      <c r="B152" s="254"/>
      <c r="C152" s="255"/>
      <c r="D152" s="234" t="s">
        <v>163</v>
      </c>
      <c r="E152" s="256" t="s">
        <v>1</v>
      </c>
      <c r="F152" s="257" t="s">
        <v>166</v>
      </c>
      <c r="G152" s="255"/>
      <c r="H152" s="258">
        <v>692.11000000000001</v>
      </c>
      <c r="I152" s="259"/>
      <c r="J152" s="255"/>
      <c r="K152" s="255"/>
      <c r="L152" s="260"/>
      <c r="M152" s="261"/>
      <c r="N152" s="262"/>
      <c r="O152" s="262"/>
      <c r="P152" s="262"/>
      <c r="Q152" s="262"/>
      <c r="R152" s="262"/>
      <c r="S152" s="262"/>
      <c r="T152" s="263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4" t="s">
        <v>163</v>
      </c>
      <c r="AU152" s="264" t="s">
        <v>83</v>
      </c>
      <c r="AV152" s="15" t="s">
        <v>162</v>
      </c>
      <c r="AW152" s="15" t="s">
        <v>30</v>
      </c>
      <c r="AX152" s="15" t="s">
        <v>81</v>
      </c>
      <c r="AY152" s="264" t="s">
        <v>155</v>
      </c>
    </row>
    <row r="153" s="2" customFormat="1" ht="24.15" customHeight="1">
      <c r="A153" s="39"/>
      <c r="B153" s="40"/>
      <c r="C153" s="219" t="s">
        <v>177</v>
      </c>
      <c r="D153" s="219" t="s">
        <v>157</v>
      </c>
      <c r="E153" s="220" t="s">
        <v>1037</v>
      </c>
      <c r="F153" s="221" t="s">
        <v>1038</v>
      </c>
      <c r="G153" s="222" t="s">
        <v>184</v>
      </c>
      <c r="H153" s="223">
        <v>104</v>
      </c>
      <c r="I153" s="224"/>
      <c r="J153" s="225">
        <f>ROUND(I153*H153,2)</f>
        <v>0</v>
      </c>
      <c r="K153" s="221" t="s">
        <v>161</v>
      </c>
      <c r="L153" s="45"/>
      <c r="M153" s="226" t="s">
        <v>1</v>
      </c>
      <c r="N153" s="227" t="s">
        <v>38</v>
      </c>
      <c r="O153" s="92"/>
      <c r="P153" s="228">
        <f>O153*H153</f>
        <v>0</v>
      </c>
      <c r="Q153" s="228">
        <v>0.0015</v>
      </c>
      <c r="R153" s="228">
        <f>Q153*H153</f>
        <v>0.156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200</v>
      </c>
      <c r="AT153" s="230" t="s">
        <v>157</v>
      </c>
      <c r="AU153" s="230" t="s">
        <v>83</v>
      </c>
      <c r="AY153" s="18" t="s">
        <v>155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81</v>
      </c>
      <c r="BK153" s="231">
        <f>ROUND(I153*H153,2)</f>
        <v>0</v>
      </c>
      <c r="BL153" s="18" t="s">
        <v>200</v>
      </c>
      <c r="BM153" s="230" t="s">
        <v>180</v>
      </c>
    </row>
    <row r="154" s="13" customFormat="1">
      <c r="A154" s="13"/>
      <c r="B154" s="232"/>
      <c r="C154" s="233"/>
      <c r="D154" s="234" t="s">
        <v>163</v>
      </c>
      <c r="E154" s="235" t="s">
        <v>1</v>
      </c>
      <c r="F154" s="236" t="s">
        <v>1039</v>
      </c>
      <c r="G154" s="233"/>
      <c r="H154" s="235" t="s">
        <v>1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163</v>
      </c>
      <c r="AU154" s="242" t="s">
        <v>83</v>
      </c>
      <c r="AV154" s="13" t="s">
        <v>81</v>
      </c>
      <c r="AW154" s="13" t="s">
        <v>30</v>
      </c>
      <c r="AX154" s="13" t="s">
        <v>73</v>
      </c>
      <c r="AY154" s="242" t="s">
        <v>155</v>
      </c>
    </row>
    <row r="155" s="13" customFormat="1">
      <c r="A155" s="13"/>
      <c r="B155" s="232"/>
      <c r="C155" s="233"/>
      <c r="D155" s="234" t="s">
        <v>163</v>
      </c>
      <c r="E155" s="235" t="s">
        <v>1</v>
      </c>
      <c r="F155" s="236" t="s">
        <v>1040</v>
      </c>
      <c r="G155" s="233"/>
      <c r="H155" s="235" t="s">
        <v>1</v>
      </c>
      <c r="I155" s="237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163</v>
      </c>
      <c r="AU155" s="242" t="s">
        <v>83</v>
      </c>
      <c r="AV155" s="13" t="s">
        <v>81</v>
      </c>
      <c r="AW155" s="13" t="s">
        <v>30</v>
      </c>
      <c r="AX155" s="13" t="s">
        <v>73</v>
      </c>
      <c r="AY155" s="242" t="s">
        <v>155</v>
      </c>
    </row>
    <row r="156" s="13" customFormat="1">
      <c r="A156" s="13"/>
      <c r="B156" s="232"/>
      <c r="C156" s="233"/>
      <c r="D156" s="234" t="s">
        <v>163</v>
      </c>
      <c r="E156" s="235" t="s">
        <v>1</v>
      </c>
      <c r="F156" s="236" t="s">
        <v>1041</v>
      </c>
      <c r="G156" s="233"/>
      <c r="H156" s="235" t="s">
        <v>1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163</v>
      </c>
      <c r="AU156" s="242" t="s">
        <v>83</v>
      </c>
      <c r="AV156" s="13" t="s">
        <v>81</v>
      </c>
      <c r="AW156" s="13" t="s">
        <v>30</v>
      </c>
      <c r="AX156" s="13" t="s">
        <v>73</v>
      </c>
      <c r="AY156" s="242" t="s">
        <v>155</v>
      </c>
    </row>
    <row r="157" s="14" customFormat="1">
      <c r="A157" s="14"/>
      <c r="B157" s="243"/>
      <c r="C157" s="244"/>
      <c r="D157" s="234" t="s">
        <v>163</v>
      </c>
      <c r="E157" s="245" t="s">
        <v>1</v>
      </c>
      <c r="F157" s="246" t="s">
        <v>1042</v>
      </c>
      <c r="G157" s="244"/>
      <c r="H157" s="247">
        <v>103.81699999999999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163</v>
      </c>
      <c r="AU157" s="253" t="s">
        <v>83</v>
      </c>
      <c r="AV157" s="14" t="s">
        <v>83</v>
      </c>
      <c r="AW157" s="14" t="s">
        <v>30</v>
      </c>
      <c r="AX157" s="14" t="s">
        <v>73</v>
      </c>
      <c r="AY157" s="253" t="s">
        <v>155</v>
      </c>
    </row>
    <row r="158" s="15" customFormat="1">
      <c r="A158" s="15"/>
      <c r="B158" s="254"/>
      <c r="C158" s="255"/>
      <c r="D158" s="234" t="s">
        <v>163</v>
      </c>
      <c r="E158" s="256" t="s">
        <v>1</v>
      </c>
      <c r="F158" s="257" t="s">
        <v>166</v>
      </c>
      <c r="G158" s="255"/>
      <c r="H158" s="258">
        <v>103.81699999999999</v>
      </c>
      <c r="I158" s="259"/>
      <c r="J158" s="255"/>
      <c r="K158" s="255"/>
      <c r="L158" s="260"/>
      <c r="M158" s="261"/>
      <c r="N158" s="262"/>
      <c r="O158" s="262"/>
      <c r="P158" s="262"/>
      <c r="Q158" s="262"/>
      <c r="R158" s="262"/>
      <c r="S158" s="262"/>
      <c r="T158" s="263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4" t="s">
        <v>163</v>
      </c>
      <c r="AU158" s="264" t="s">
        <v>83</v>
      </c>
      <c r="AV158" s="15" t="s">
        <v>162</v>
      </c>
      <c r="AW158" s="15" t="s">
        <v>30</v>
      </c>
      <c r="AX158" s="15" t="s">
        <v>73</v>
      </c>
      <c r="AY158" s="264" t="s">
        <v>155</v>
      </c>
    </row>
    <row r="159" s="14" customFormat="1">
      <c r="A159" s="14"/>
      <c r="B159" s="243"/>
      <c r="C159" s="244"/>
      <c r="D159" s="234" t="s">
        <v>163</v>
      </c>
      <c r="E159" s="245" t="s">
        <v>1</v>
      </c>
      <c r="F159" s="246" t="s">
        <v>572</v>
      </c>
      <c r="G159" s="244"/>
      <c r="H159" s="247">
        <v>104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3" t="s">
        <v>163</v>
      </c>
      <c r="AU159" s="253" t="s">
        <v>83</v>
      </c>
      <c r="AV159" s="14" t="s">
        <v>83</v>
      </c>
      <c r="AW159" s="14" t="s">
        <v>30</v>
      </c>
      <c r="AX159" s="14" t="s">
        <v>73</v>
      </c>
      <c r="AY159" s="253" t="s">
        <v>155</v>
      </c>
    </row>
    <row r="160" s="15" customFormat="1">
      <c r="A160" s="15"/>
      <c r="B160" s="254"/>
      <c r="C160" s="255"/>
      <c r="D160" s="234" t="s">
        <v>163</v>
      </c>
      <c r="E160" s="256" t="s">
        <v>1</v>
      </c>
      <c r="F160" s="257" t="s">
        <v>166</v>
      </c>
      <c r="G160" s="255"/>
      <c r="H160" s="258">
        <v>104</v>
      </c>
      <c r="I160" s="259"/>
      <c r="J160" s="255"/>
      <c r="K160" s="255"/>
      <c r="L160" s="260"/>
      <c r="M160" s="261"/>
      <c r="N160" s="262"/>
      <c r="O160" s="262"/>
      <c r="P160" s="262"/>
      <c r="Q160" s="262"/>
      <c r="R160" s="262"/>
      <c r="S160" s="262"/>
      <c r="T160" s="263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4" t="s">
        <v>163</v>
      </c>
      <c r="AU160" s="264" t="s">
        <v>83</v>
      </c>
      <c r="AV160" s="15" t="s">
        <v>162</v>
      </c>
      <c r="AW160" s="15" t="s">
        <v>30</v>
      </c>
      <c r="AX160" s="15" t="s">
        <v>81</v>
      </c>
      <c r="AY160" s="264" t="s">
        <v>155</v>
      </c>
    </row>
    <row r="161" s="2" customFormat="1" ht="24.15" customHeight="1">
      <c r="A161" s="39"/>
      <c r="B161" s="40"/>
      <c r="C161" s="219" t="s">
        <v>172</v>
      </c>
      <c r="D161" s="219" t="s">
        <v>157</v>
      </c>
      <c r="E161" s="220" t="s">
        <v>1043</v>
      </c>
      <c r="F161" s="221" t="s">
        <v>1044</v>
      </c>
      <c r="G161" s="222" t="s">
        <v>160</v>
      </c>
      <c r="H161" s="223">
        <v>596.50999999999999</v>
      </c>
      <c r="I161" s="224"/>
      <c r="J161" s="225">
        <f>ROUND(I161*H161,2)</f>
        <v>0</v>
      </c>
      <c r="K161" s="221" t="s">
        <v>161</v>
      </c>
      <c r="L161" s="45"/>
      <c r="M161" s="226" t="s">
        <v>1</v>
      </c>
      <c r="N161" s="227" t="s">
        <v>38</v>
      </c>
      <c r="O161" s="92"/>
      <c r="P161" s="228">
        <f>O161*H161</f>
        <v>0</v>
      </c>
      <c r="Q161" s="228">
        <v>3.0000000000000001E-05</v>
      </c>
      <c r="R161" s="228">
        <f>Q161*H161</f>
        <v>0.017895299999999999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200</v>
      </c>
      <c r="AT161" s="230" t="s">
        <v>157</v>
      </c>
      <c r="AU161" s="230" t="s">
        <v>83</v>
      </c>
      <c r="AY161" s="18" t="s">
        <v>155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81</v>
      </c>
      <c r="BK161" s="231">
        <f>ROUND(I161*H161,2)</f>
        <v>0</v>
      </c>
      <c r="BL161" s="18" t="s">
        <v>200</v>
      </c>
      <c r="BM161" s="230" t="s">
        <v>186</v>
      </c>
    </row>
    <row r="162" s="13" customFormat="1">
      <c r="A162" s="13"/>
      <c r="B162" s="232"/>
      <c r="C162" s="233"/>
      <c r="D162" s="234" t="s">
        <v>163</v>
      </c>
      <c r="E162" s="235" t="s">
        <v>1</v>
      </c>
      <c r="F162" s="236" t="s">
        <v>1029</v>
      </c>
      <c r="G162" s="233"/>
      <c r="H162" s="235" t="s">
        <v>1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163</v>
      </c>
      <c r="AU162" s="242" t="s">
        <v>83</v>
      </c>
      <c r="AV162" s="13" t="s">
        <v>81</v>
      </c>
      <c r="AW162" s="13" t="s">
        <v>30</v>
      </c>
      <c r="AX162" s="13" t="s">
        <v>73</v>
      </c>
      <c r="AY162" s="242" t="s">
        <v>155</v>
      </c>
    </row>
    <row r="163" s="13" customFormat="1">
      <c r="A163" s="13"/>
      <c r="B163" s="232"/>
      <c r="C163" s="233"/>
      <c r="D163" s="234" t="s">
        <v>163</v>
      </c>
      <c r="E163" s="235" t="s">
        <v>1</v>
      </c>
      <c r="F163" s="236" t="s">
        <v>1030</v>
      </c>
      <c r="G163" s="233"/>
      <c r="H163" s="235" t="s">
        <v>1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163</v>
      </c>
      <c r="AU163" s="242" t="s">
        <v>83</v>
      </c>
      <c r="AV163" s="13" t="s">
        <v>81</v>
      </c>
      <c r="AW163" s="13" t="s">
        <v>30</v>
      </c>
      <c r="AX163" s="13" t="s">
        <v>73</v>
      </c>
      <c r="AY163" s="242" t="s">
        <v>155</v>
      </c>
    </row>
    <row r="164" s="14" customFormat="1">
      <c r="A164" s="14"/>
      <c r="B164" s="243"/>
      <c r="C164" s="244"/>
      <c r="D164" s="234" t="s">
        <v>163</v>
      </c>
      <c r="E164" s="245" t="s">
        <v>1</v>
      </c>
      <c r="F164" s="246" t="s">
        <v>1031</v>
      </c>
      <c r="G164" s="244"/>
      <c r="H164" s="247">
        <v>220.00999999999999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3" t="s">
        <v>163</v>
      </c>
      <c r="AU164" s="253" t="s">
        <v>83</v>
      </c>
      <c r="AV164" s="14" t="s">
        <v>83</v>
      </c>
      <c r="AW164" s="14" t="s">
        <v>30</v>
      </c>
      <c r="AX164" s="14" t="s">
        <v>73</v>
      </c>
      <c r="AY164" s="253" t="s">
        <v>155</v>
      </c>
    </row>
    <row r="165" s="16" customFormat="1">
      <c r="A165" s="16"/>
      <c r="B165" s="279"/>
      <c r="C165" s="280"/>
      <c r="D165" s="234" t="s">
        <v>163</v>
      </c>
      <c r="E165" s="281" t="s">
        <v>1</v>
      </c>
      <c r="F165" s="282" t="s">
        <v>302</v>
      </c>
      <c r="G165" s="280"/>
      <c r="H165" s="283">
        <v>220.00999999999999</v>
      </c>
      <c r="I165" s="284"/>
      <c r="J165" s="280"/>
      <c r="K165" s="280"/>
      <c r="L165" s="285"/>
      <c r="M165" s="286"/>
      <c r="N165" s="287"/>
      <c r="O165" s="287"/>
      <c r="P165" s="287"/>
      <c r="Q165" s="287"/>
      <c r="R165" s="287"/>
      <c r="S165" s="287"/>
      <c r="T165" s="288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T165" s="289" t="s">
        <v>163</v>
      </c>
      <c r="AU165" s="289" t="s">
        <v>83</v>
      </c>
      <c r="AV165" s="16" t="s">
        <v>169</v>
      </c>
      <c r="AW165" s="16" t="s">
        <v>30</v>
      </c>
      <c r="AX165" s="16" t="s">
        <v>73</v>
      </c>
      <c r="AY165" s="289" t="s">
        <v>155</v>
      </c>
    </row>
    <row r="166" s="13" customFormat="1">
      <c r="A166" s="13"/>
      <c r="B166" s="232"/>
      <c r="C166" s="233"/>
      <c r="D166" s="234" t="s">
        <v>163</v>
      </c>
      <c r="E166" s="235" t="s">
        <v>1</v>
      </c>
      <c r="F166" s="236" t="s">
        <v>1032</v>
      </c>
      <c r="G166" s="233"/>
      <c r="H166" s="235" t="s">
        <v>1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163</v>
      </c>
      <c r="AU166" s="242" t="s">
        <v>83</v>
      </c>
      <c r="AV166" s="13" t="s">
        <v>81</v>
      </c>
      <c r="AW166" s="13" t="s">
        <v>30</v>
      </c>
      <c r="AX166" s="13" t="s">
        <v>73</v>
      </c>
      <c r="AY166" s="242" t="s">
        <v>155</v>
      </c>
    </row>
    <row r="167" s="14" customFormat="1">
      <c r="A167" s="14"/>
      <c r="B167" s="243"/>
      <c r="C167" s="244"/>
      <c r="D167" s="234" t="s">
        <v>163</v>
      </c>
      <c r="E167" s="245" t="s">
        <v>1</v>
      </c>
      <c r="F167" s="246" t="s">
        <v>1033</v>
      </c>
      <c r="G167" s="244"/>
      <c r="H167" s="247">
        <v>376.5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3" t="s">
        <v>163</v>
      </c>
      <c r="AU167" s="253" t="s">
        <v>83</v>
      </c>
      <c r="AV167" s="14" t="s">
        <v>83</v>
      </c>
      <c r="AW167" s="14" t="s">
        <v>30</v>
      </c>
      <c r="AX167" s="14" t="s">
        <v>73</v>
      </c>
      <c r="AY167" s="253" t="s">
        <v>155</v>
      </c>
    </row>
    <row r="168" s="16" customFormat="1">
      <c r="A168" s="16"/>
      <c r="B168" s="279"/>
      <c r="C168" s="280"/>
      <c r="D168" s="234" t="s">
        <v>163</v>
      </c>
      <c r="E168" s="281" t="s">
        <v>1</v>
      </c>
      <c r="F168" s="282" t="s">
        <v>302</v>
      </c>
      <c r="G168" s="280"/>
      <c r="H168" s="283">
        <v>376.5</v>
      </c>
      <c r="I168" s="284"/>
      <c r="J168" s="280"/>
      <c r="K168" s="280"/>
      <c r="L168" s="285"/>
      <c r="M168" s="286"/>
      <c r="N168" s="287"/>
      <c r="O168" s="287"/>
      <c r="P168" s="287"/>
      <c r="Q168" s="287"/>
      <c r="R168" s="287"/>
      <c r="S168" s="287"/>
      <c r="T168" s="288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T168" s="289" t="s">
        <v>163</v>
      </c>
      <c r="AU168" s="289" t="s">
        <v>83</v>
      </c>
      <c r="AV168" s="16" t="s">
        <v>169</v>
      </c>
      <c r="AW168" s="16" t="s">
        <v>30</v>
      </c>
      <c r="AX168" s="16" t="s">
        <v>73</v>
      </c>
      <c r="AY168" s="289" t="s">
        <v>155</v>
      </c>
    </row>
    <row r="169" s="15" customFormat="1">
      <c r="A169" s="15"/>
      <c r="B169" s="254"/>
      <c r="C169" s="255"/>
      <c r="D169" s="234" t="s">
        <v>163</v>
      </c>
      <c r="E169" s="256" t="s">
        <v>1</v>
      </c>
      <c r="F169" s="257" t="s">
        <v>166</v>
      </c>
      <c r="G169" s="255"/>
      <c r="H169" s="258">
        <v>596.50999999999999</v>
      </c>
      <c r="I169" s="259"/>
      <c r="J169" s="255"/>
      <c r="K169" s="255"/>
      <c r="L169" s="260"/>
      <c r="M169" s="261"/>
      <c r="N169" s="262"/>
      <c r="O169" s="262"/>
      <c r="P169" s="262"/>
      <c r="Q169" s="262"/>
      <c r="R169" s="262"/>
      <c r="S169" s="262"/>
      <c r="T169" s="263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4" t="s">
        <v>163</v>
      </c>
      <c r="AU169" s="264" t="s">
        <v>83</v>
      </c>
      <c r="AV169" s="15" t="s">
        <v>162</v>
      </c>
      <c r="AW169" s="15" t="s">
        <v>30</v>
      </c>
      <c r="AX169" s="15" t="s">
        <v>81</v>
      </c>
      <c r="AY169" s="264" t="s">
        <v>155</v>
      </c>
    </row>
    <row r="170" s="2" customFormat="1" ht="16.5" customHeight="1">
      <c r="A170" s="39"/>
      <c r="B170" s="40"/>
      <c r="C170" s="265" t="s">
        <v>193</v>
      </c>
      <c r="D170" s="265" t="s">
        <v>234</v>
      </c>
      <c r="E170" s="266" t="s">
        <v>1045</v>
      </c>
      <c r="F170" s="267" t="s">
        <v>1046</v>
      </c>
      <c r="G170" s="268" t="s">
        <v>658</v>
      </c>
      <c r="H170" s="269">
        <v>0.59699999999999998</v>
      </c>
      <c r="I170" s="270"/>
      <c r="J170" s="271">
        <f>ROUND(I170*H170,2)</f>
        <v>0</v>
      </c>
      <c r="K170" s="267" t="s">
        <v>161</v>
      </c>
      <c r="L170" s="272"/>
      <c r="M170" s="273" t="s">
        <v>1</v>
      </c>
      <c r="N170" s="274" t="s">
        <v>38</v>
      </c>
      <c r="O170" s="92"/>
      <c r="P170" s="228">
        <f>O170*H170</f>
        <v>0</v>
      </c>
      <c r="Q170" s="228">
        <v>1</v>
      </c>
      <c r="R170" s="228">
        <f>Q170*H170</f>
        <v>0.59699999999999998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246</v>
      </c>
      <c r="AT170" s="230" t="s">
        <v>234</v>
      </c>
      <c r="AU170" s="230" t="s">
        <v>83</v>
      </c>
      <c r="AY170" s="18" t="s">
        <v>155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81</v>
      </c>
      <c r="BK170" s="231">
        <f>ROUND(I170*H170,2)</f>
        <v>0</v>
      </c>
      <c r="BL170" s="18" t="s">
        <v>200</v>
      </c>
      <c r="BM170" s="230" t="s">
        <v>196</v>
      </c>
    </row>
    <row r="171" s="14" customFormat="1">
      <c r="A171" s="14"/>
      <c r="B171" s="243"/>
      <c r="C171" s="244"/>
      <c r="D171" s="234" t="s">
        <v>163</v>
      </c>
      <c r="E171" s="245" t="s">
        <v>1</v>
      </c>
      <c r="F171" s="246" t="s">
        <v>1047</v>
      </c>
      <c r="G171" s="244"/>
      <c r="H171" s="247">
        <v>0.59699999999999998</v>
      </c>
      <c r="I171" s="248"/>
      <c r="J171" s="244"/>
      <c r="K171" s="244"/>
      <c r="L171" s="249"/>
      <c r="M171" s="250"/>
      <c r="N171" s="251"/>
      <c r="O171" s="251"/>
      <c r="P171" s="251"/>
      <c r="Q171" s="251"/>
      <c r="R171" s="251"/>
      <c r="S171" s="251"/>
      <c r="T171" s="25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3" t="s">
        <v>163</v>
      </c>
      <c r="AU171" s="253" t="s">
        <v>83</v>
      </c>
      <c r="AV171" s="14" t="s">
        <v>83</v>
      </c>
      <c r="AW171" s="14" t="s">
        <v>30</v>
      </c>
      <c r="AX171" s="14" t="s">
        <v>73</v>
      </c>
      <c r="AY171" s="253" t="s">
        <v>155</v>
      </c>
    </row>
    <row r="172" s="15" customFormat="1">
      <c r="A172" s="15"/>
      <c r="B172" s="254"/>
      <c r="C172" s="255"/>
      <c r="D172" s="234" t="s">
        <v>163</v>
      </c>
      <c r="E172" s="256" t="s">
        <v>1</v>
      </c>
      <c r="F172" s="257" t="s">
        <v>166</v>
      </c>
      <c r="G172" s="255"/>
      <c r="H172" s="258">
        <v>0.59699999999999998</v>
      </c>
      <c r="I172" s="259"/>
      <c r="J172" s="255"/>
      <c r="K172" s="255"/>
      <c r="L172" s="260"/>
      <c r="M172" s="261"/>
      <c r="N172" s="262"/>
      <c r="O172" s="262"/>
      <c r="P172" s="262"/>
      <c r="Q172" s="262"/>
      <c r="R172" s="262"/>
      <c r="S172" s="262"/>
      <c r="T172" s="263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4" t="s">
        <v>163</v>
      </c>
      <c r="AU172" s="264" t="s">
        <v>83</v>
      </c>
      <c r="AV172" s="15" t="s">
        <v>162</v>
      </c>
      <c r="AW172" s="15" t="s">
        <v>30</v>
      </c>
      <c r="AX172" s="15" t="s">
        <v>81</v>
      </c>
      <c r="AY172" s="264" t="s">
        <v>155</v>
      </c>
    </row>
    <row r="173" s="2" customFormat="1" ht="24.15" customHeight="1">
      <c r="A173" s="39"/>
      <c r="B173" s="40"/>
      <c r="C173" s="219" t="s">
        <v>175</v>
      </c>
      <c r="D173" s="219" t="s">
        <v>157</v>
      </c>
      <c r="E173" s="220" t="s">
        <v>1048</v>
      </c>
      <c r="F173" s="221" t="s">
        <v>1049</v>
      </c>
      <c r="G173" s="222" t="s">
        <v>160</v>
      </c>
      <c r="H173" s="223">
        <v>596.50999999999999</v>
      </c>
      <c r="I173" s="224"/>
      <c r="J173" s="225">
        <f>ROUND(I173*H173,2)</f>
        <v>0</v>
      </c>
      <c r="K173" s="221" t="s">
        <v>161</v>
      </c>
      <c r="L173" s="45"/>
      <c r="M173" s="226" t="s">
        <v>1</v>
      </c>
      <c r="N173" s="227" t="s">
        <v>38</v>
      </c>
      <c r="O173" s="92"/>
      <c r="P173" s="228">
        <f>O173*H173</f>
        <v>0</v>
      </c>
      <c r="Q173" s="228">
        <v>0.00088000000000000003</v>
      </c>
      <c r="R173" s="228">
        <f>Q173*H173</f>
        <v>0.52492879999999997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200</v>
      </c>
      <c r="AT173" s="230" t="s">
        <v>157</v>
      </c>
      <c r="AU173" s="230" t="s">
        <v>83</v>
      </c>
      <c r="AY173" s="18" t="s">
        <v>155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81</v>
      </c>
      <c r="BK173" s="231">
        <f>ROUND(I173*H173,2)</f>
        <v>0</v>
      </c>
      <c r="BL173" s="18" t="s">
        <v>200</v>
      </c>
      <c r="BM173" s="230" t="s">
        <v>200</v>
      </c>
    </row>
    <row r="174" s="13" customFormat="1">
      <c r="A174" s="13"/>
      <c r="B174" s="232"/>
      <c r="C174" s="233"/>
      <c r="D174" s="234" t="s">
        <v>163</v>
      </c>
      <c r="E174" s="235" t="s">
        <v>1</v>
      </c>
      <c r="F174" s="236" t="s">
        <v>1029</v>
      </c>
      <c r="G174" s="233"/>
      <c r="H174" s="235" t="s">
        <v>1</v>
      </c>
      <c r="I174" s="237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2" t="s">
        <v>163</v>
      </c>
      <c r="AU174" s="242" t="s">
        <v>83</v>
      </c>
      <c r="AV174" s="13" t="s">
        <v>81</v>
      </c>
      <c r="AW174" s="13" t="s">
        <v>30</v>
      </c>
      <c r="AX174" s="13" t="s">
        <v>73</v>
      </c>
      <c r="AY174" s="242" t="s">
        <v>155</v>
      </c>
    </row>
    <row r="175" s="13" customFormat="1">
      <c r="A175" s="13"/>
      <c r="B175" s="232"/>
      <c r="C175" s="233"/>
      <c r="D175" s="234" t="s">
        <v>163</v>
      </c>
      <c r="E175" s="235" t="s">
        <v>1</v>
      </c>
      <c r="F175" s="236" t="s">
        <v>1030</v>
      </c>
      <c r="G175" s="233"/>
      <c r="H175" s="235" t="s">
        <v>1</v>
      </c>
      <c r="I175" s="237"/>
      <c r="J175" s="233"/>
      <c r="K175" s="233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163</v>
      </c>
      <c r="AU175" s="242" t="s">
        <v>83</v>
      </c>
      <c r="AV175" s="13" t="s">
        <v>81</v>
      </c>
      <c r="AW175" s="13" t="s">
        <v>30</v>
      </c>
      <c r="AX175" s="13" t="s">
        <v>73</v>
      </c>
      <c r="AY175" s="242" t="s">
        <v>155</v>
      </c>
    </row>
    <row r="176" s="14" customFormat="1">
      <c r="A176" s="14"/>
      <c r="B176" s="243"/>
      <c r="C176" s="244"/>
      <c r="D176" s="234" t="s">
        <v>163</v>
      </c>
      <c r="E176" s="245" t="s">
        <v>1</v>
      </c>
      <c r="F176" s="246" t="s">
        <v>1031</v>
      </c>
      <c r="G176" s="244"/>
      <c r="H176" s="247">
        <v>220.00999999999999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3" t="s">
        <v>163</v>
      </c>
      <c r="AU176" s="253" t="s">
        <v>83</v>
      </c>
      <c r="AV176" s="14" t="s">
        <v>83</v>
      </c>
      <c r="AW176" s="14" t="s">
        <v>30</v>
      </c>
      <c r="AX176" s="14" t="s">
        <v>73</v>
      </c>
      <c r="AY176" s="253" t="s">
        <v>155</v>
      </c>
    </row>
    <row r="177" s="16" customFormat="1">
      <c r="A177" s="16"/>
      <c r="B177" s="279"/>
      <c r="C177" s="280"/>
      <c r="D177" s="234" t="s">
        <v>163</v>
      </c>
      <c r="E177" s="281" t="s">
        <v>1</v>
      </c>
      <c r="F177" s="282" t="s">
        <v>302</v>
      </c>
      <c r="G177" s="280"/>
      <c r="H177" s="283">
        <v>220.00999999999999</v>
      </c>
      <c r="I177" s="284"/>
      <c r="J177" s="280"/>
      <c r="K177" s="280"/>
      <c r="L177" s="285"/>
      <c r="M177" s="286"/>
      <c r="N177" s="287"/>
      <c r="O177" s="287"/>
      <c r="P177" s="287"/>
      <c r="Q177" s="287"/>
      <c r="R177" s="287"/>
      <c r="S177" s="287"/>
      <c r="T177" s="288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T177" s="289" t="s">
        <v>163</v>
      </c>
      <c r="AU177" s="289" t="s">
        <v>83</v>
      </c>
      <c r="AV177" s="16" t="s">
        <v>169</v>
      </c>
      <c r="AW177" s="16" t="s">
        <v>30</v>
      </c>
      <c r="AX177" s="16" t="s">
        <v>73</v>
      </c>
      <c r="AY177" s="289" t="s">
        <v>155</v>
      </c>
    </row>
    <row r="178" s="13" customFormat="1">
      <c r="A178" s="13"/>
      <c r="B178" s="232"/>
      <c r="C178" s="233"/>
      <c r="D178" s="234" t="s">
        <v>163</v>
      </c>
      <c r="E178" s="235" t="s">
        <v>1</v>
      </c>
      <c r="F178" s="236" t="s">
        <v>1032</v>
      </c>
      <c r="G178" s="233"/>
      <c r="H178" s="235" t="s">
        <v>1</v>
      </c>
      <c r="I178" s="237"/>
      <c r="J178" s="233"/>
      <c r="K178" s="233"/>
      <c r="L178" s="238"/>
      <c r="M178" s="239"/>
      <c r="N178" s="240"/>
      <c r="O178" s="240"/>
      <c r="P178" s="240"/>
      <c r="Q178" s="240"/>
      <c r="R178" s="240"/>
      <c r="S178" s="240"/>
      <c r="T178" s="24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2" t="s">
        <v>163</v>
      </c>
      <c r="AU178" s="242" t="s">
        <v>83</v>
      </c>
      <c r="AV178" s="13" t="s">
        <v>81</v>
      </c>
      <c r="AW178" s="13" t="s">
        <v>30</v>
      </c>
      <c r="AX178" s="13" t="s">
        <v>73</v>
      </c>
      <c r="AY178" s="242" t="s">
        <v>155</v>
      </c>
    </row>
    <row r="179" s="14" customFormat="1">
      <c r="A179" s="14"/>
      <c r="B179" s="243"/>
      <c r="C179" s="244"/>
      <c r="D179" s="234" t="s">
        <v>163</v>
      </c>
      <c r="E179" s="245" t="s">
        <v>1</v>
      </c>
      <c r="F179" s="246" t="s">
        <v>1033</v>
      </c>
      <c r="G179" s="244"/>
      <c r="H179" s="247">
        <v>376.5</v>
      </c>
      <c r="I179" s="248"/>
      <c r="J179" s="244"/>
      <c r="K179" s="244"/>
      <c r="L179" s="249"/>
      <c r="M179" s="250"/>
      <c r="N179" s="251"/>
      <c r="O179" s="251"/>
      <c r="P179" s="251"/>
      <c r="Q179" s="251"/>
      <c r="R179" s="251"/>
      <c r="S179" s="251"/>
      <c r="T179" s="25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3" t="s">
        <v>163</v>
      </c>
      <c r="AU179" s="253" t="s">
        <v>83</v>
      </c>
      <c r="AV179" s="14" t="s">
        <v>83</v>
      </c>
      <c r="AW179" s="14" t="s">
        <v>30</v>
      </c>
      <c r="AX179" s="14" t="s">
        <v>73</v>
      </c>
      <c r="AY179" s="253" t="s">
        <v>155</v>
      </c>
    </row>
    <row r="180" s="16" customFormat="1">
      <c r="A180" s="16"/>
      <c r="B180" s="279"/>
      <c r="C180" s="280"/>
      <c r="D180" s="234" t="s">
        <v>163</v>
      </c>
      <c r="E180" s="281" t="s">
        <v>1</v>
      </c>
      <c r="F180" s="282" t="s">
        <v>302</v>
      </c>
      <c r="G180" s="280"/>
      <c r="H180" s="283">
        <v>376.5</v>
      </c>
      <c r="I180" s="284"/>
      <c r="J180" s="280"/>
      <c r="K180" s="280"/>
      <c r="L180" s="285"/>
      <c r="M180" s="286"/>
      <c r="N180" s="287"/>
      <c r="O180" s="287"/>
      <c r="P180" s="287"/>
      <c r="Q180" s="287"/>
      <c r="R180" s="287"/>
      <c r="S180" s="287"/>
      <c r="T180" s="288"/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  <c r="AT180" s="289" t="s">
        <v>163</v>
      </c>
      <c r="AU180" s="289" t="s">
        <v>83</v>
      </c>
      <c r="AV180" s="16" t="s">
        <v>169</v>
      </c>
      <c r="AW180" s="16" t="s">
        <v>30</v>
      </c>
      <c r="AX180" s="16" t="s">
        <v>73</v>
      </c>
      <c r="AY180" s="289" t="s">
        <v>155</v>
      </c>
    </row>
    <row r="181" s="15" customFormat="1">
      <c r="A181" s="15"/>
      <c r="B181" s="254"/>
      <c r="C181" s="255"/>
      <c r="D181" s="234" t="s">
        <v>163</v>
      </c>
      <c r="E181" s="256" t="s">
        <v>1</v>
      </c>
      <c r="F181" s="257" t="s">
        <v>166</v>
      </c>
      <c r="G181" s="255"/>
      <c r="H181" s="258">
        <v>596.50999999999999</v>
      </c>
      <c r="I181" s="259"/>
      <c r="J181" s="255"/>
      <c r="K181" s="255"/>
      <c r="L181" s="260"/>
      <c r="M181" s="261"/>
      <c r="N181" s="262"/>
      <c r="O181" s="262"/>
      <c r="P181" s="262"/>
      <c r="Q181" s="262"/>
      <c r="R181" s="262"/>
      <c r="S181" s="262"/>
      <c r="T181" s="263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4" t="s">
        <v>163</v>
      </c>
      <c r="AU181" s="264" t="s">
        <v>83</v>
      </c>
      <c r="AV181" s="15" t="s">
        <v>162</v>
      </c>
      <c r="AW181" s="15" t="s">
        <v>30</v>
      </c>
      <c r="AX181" s="15" t="s">
        <v>81</v>
      </c>
      <c r="AY181" s="264" t="s">
        <v>155</v>
      </c>
    </row>
    <row r="182" s="2" customFormat="1" ht="44.25" customHeight="1">
      <c r="A182" s="39"/>
      <c r="B182" s="40"/>
      <c r="C182" s="265" t="s">
        <v>203</v>
      </c>
      <c r="D182" s="265" t="s">
        <v>234</v>
      </c>
      <c r="E182" s="266" t="s">
        <v>1050</v>
      </c>
      <c r="F182" s="267" t="s">
        <v>1051</v>
      </c>
      <c r="G182" s="268" t="s">
        <v>160</v>
      </c>
      <c r="H182" s="269">
        <v>685.98699999999997</v>
      </c>
      <c r="I182" s="270"/>
      <c r="J182" s="271">
        <f>ROUND(I182*H182,2)</f>
        <v>0</v>
      </c>
      <c r="K182" s="267" t="s">
        <v>161</v>
      </c>
      <c r="L182" s="272"/>
      <c r="M182" s="273" t="s">
        <v>1</v>
      </c>
      <c r="N182" s="274" t="s">
        <v>38</v>
      </c>
      <c r="O182" s="92"/>
      <c r="P182" s="228">
        <f>O182*H182</f>
        <v>0</v>
      </c>
      <c r="Q182" s="228">
        <v>0.0054000000000000003</v>
      </c>
      <c r="R182" s="228">
        <f>Q182*H182</f>
        <v>3.7043298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246</v>
      </c>
      <c r="AT182" s="230" t="s">
        <v>234</v>
      </c>
      <c r="AU182" s="230" t="s">
        <v>83</v>
      </c>
      <c r="AY182" s="18" t="s">
        <v>155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81</v>
      </c>
      <c r="BK182" s="231">
        <f>ROUND(I182*H182,2)</f>
        <v>0</v>
      </c>
      <c r="BL182" s="18" t="s">
        <v>200</v>
      </c>
      <c r="BM182" s="230" t="s">
        <v>206</v>
      </c>
    </row>
    <row r="183" s="2" customFormat="1" ht="24.15" customHeight="1">
      <c r="A183" s="39"/>
      <c r="B183" s="40"/>
      <c r="C183" s="219" t="s">
        <v>180</v>
      </c>
      <c r="D183" s="219" t="s">
        <v>157</v>
      </c>
      <c r="E183" s="220" t="s">
        <v>681</v>
      </c>
      <c r="F183" s="221" t="s">
        <v>682</v>
      </c>
      <c r="G183" s="222" t="s">
        <v>160</v>
      </c>
      <c r="H183" s="223">
        <v>925.25999999999999</v>
      </c>
      <c r="I183" s="224"/>
      <c r="J183" s="225">
        <f>ROUND(I183*H183,2)</f>
        <v>0</v>
      </c>
      <c r="K183" s="221" t="s">
        <v>161</v>
      </c>
      <c r="L183" s="45"/>
      <c r="M183" s="226" t="s">
        <v>1</v>
      </c>
      <c r="N183" s="227" t="s">
        <v>38</v>
      </c>
      <c r="O183" s="92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200</v>
      </c>
      <c r="AT183" s="230" t="s">
        <v>157</v>
      </c>
      <c r="AU183" s="230" t="s">
        <v>83</v>
      </c>
      <c r="AY183" s="18" t="s">
        <v>155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81</v>
      </c>
      <c r="BK183" s="231">
        <f>ROUND(I183*H183,2)</f>
        <v>0</v>
      </c>
      <c r="BL183" s="18" t="s">
        <v>200</v>
      </c>
      <c r="BM183" s="230" t="s">
        <v>212</v>
      </c>
    </row>
    <row r="184" s="13" customFormat="1">
      <c r="A184" s="13"/>
      <c r="B184" s="232"/>
      <c r="C184" s="233"/>
      <c r="D184" s="234" t="s">
        <v>163</v>
      </c>
      <c r="E184" s="235" t="s">
        <v>1</v>
      </c>
      <c r="F184" s="236" t="s">
        <v>1029</v>
      </c>
      <c r="G184" s="233"/>
      <c r="H184" s="235" t="s">
        <v>1</v>
      </c>
      <c r="I184" s="237"/>
      <c r="J184" s="233"/>
      <c r="K184" s="233"/>
      <c r="L184" s="238"/>
      <c r="M184" s="239"/>
      <c r="N184" s="240"/>
      <c r="O184" s="240"/>
      <c r="P184" s="240"/>
      <c r="Q184" s="240"/>
      <c r="R184" s="240"/>
      <c r="S184" s="240"/>
      <c r="T184" s="24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2" t="s">
        <v>163</v>
      </c>
      <c r="AU184" s="242" t="s">
        <v>83</v>
      </c>
      <c r="AV184" s="13" t="s">
        <v>81</v>
      </c>
      <c r="AW184" s="13" t="s">
        <v>30</v>
      </c>
      <c r="AX184" s="13" t="s">
        <v>73</v>
      </c>
      <c r="AY184" s="242" t="s">
        <v>155</v>
      </c>
    </row>
    <row r="185" s="13" customFormat="1">
      <c r="A185" s="13"/>
      <c r="B185" s="232"/>
      <c r="C185" s="233"/>
      <c r="D185" s="234" t="s">
        <v>163</v>
      </c>
      <c r="E185" s="235" t="s">
        <v>1</v>
      </c>
      <c r="F185" s="236" t="s">
        <v>1030</v>
      </c>
      <c r="G185" s="233"/>
      <c r="H185" s="235" t="s">
        <v>1</v>
      </c>
      <c r="I185" s="237"/>
      <c r="J185" s="233"/>
      <c r="K185" s="233"/>
      <c r="L185" s="238"/>
      <c r="M185" s="239"/>
      <c r="N185" s="240"/>
      <c r="O185" s="240"/>
      <c r="P185" s="240"/>
      <c r="Q185" s="240"/>
      <c r="R185" s="240"/>
      <c r="S185" s="240"/>
      <c r="T185" s="24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2" t="s">
        <v>163</v>
      </c>
      <c r="AU185" s="242" t="s">
        <v>83</v>
      </c>
      <c r="AV185" s="13" t="s">
        <v>81</v>
      </c>
      <c r="AW185" s="13" t="s">
        <v>30</v>
      </c>
      <c r="AX185" s="13" t="s">
        <v>73</v>
      </c>
      <c r="AY185" s="242" t="s">
        <v>155</v>
      </c>
    </row>
    <row r="186" s="14" customFormat="1">
      <c r="A186" s="14"/>
      <c r="B186" s="243"/>
      <c r="C186" s="244"/>
      <c r="D186" s="234" t="s">
        <v>163</v>
      </c>
      <c r="E186" s="245" t="s">
        <v>1</v>
      </c>
      <c r="F186" s="246" t="s">
        <v>1052</v>
      </c>
      <c r="G186" s="244"/>
      <c r="H186" s="247">
        <v>220.00999999999999</v>
      </c>
      <c r="I186" s="248"/>
      <c r="J186" s="244"/>
      <c r="K186" s="244"/>
      <c r="L186" s="249"/>
      <c r="M186" s="250"/>
      <c r="N186" s="251"/>
      <c r="O186" s="251"/>
      <c r="P186" s="251"/>
      <c r="Q186" s="251"/>
      <c r="R186" s="251"/>
      <c r="S186" s="251"/>
      <c r="T186" s="25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3" t="s">
        <v>163</v>
      </c>
      <c r="AU186" s="253" t="s">
        <v>83</v>
      </c>
      <c r="AV186" s="14" t="s">
        <v>83</v>
      </c>
      <c r="AW186" s="14" t="s">
        <v>30</v>
      </c>
      <c r="AX186" s="14" t="s">
        <v>73</v>
      </c>
      <c r="AY186" s="253" t="s">
        <v>155</v>
      </c>
    </row>
    <row r="187" s="14" customFormat="1">
      <c r="A187" s="14"/>
      <c r="B187" s="243"/>
      <c r="C187" s="244"/>
      <c r="D187" s="234" t="s">
        <v>163</v>
      </c>
      <c r="E187" s="245" t="s">
        <v>1</v>
      </c>
      <c r="F187" s="246" t="s">
        <v>1053</v>
      </c>
      <c r="G187" s="244"/>
      <c r="H187" s="247">
        <v>32.450000000000003</v>
      </c>
      <c r="I187" s="248"/>
      <c r="J187" s="244"/>
      <c r="K187" s="244"/>
      <c r="L187" s="249"/>
      <c r="M187" s="250"/>
      <c r="N187" s="251"/>
      <c r="O187" s="251"/>
      <c r="P187" s="251"/>
      <c r="Q187" s="251"/>
      <c r="R187" s="251"/>
      <c r="S187" s="251"/>
      <c r="T187" s="25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3" t="s">
        <v>163</v>
      </c>
      <c r="AU187" s="253" t="s">
        <v>83</v>
      </c>
      <c r="AV187" s="14" t="s">
        <v>83</v>
      </c>
      <c r="AW187" s="14" t="s">
        <v>30</v>
      </c>
      <c r="AX187" s="14" t="s">
        <v>73</v>
      </c>
      <c r="AY187" s="253" t="s">
        <v>155</v>
      </c>
    </row>
    <row r="188" s="14" customFormat="1">
      <c r="A188" s="14"/>
      <c r="B188" s="243"/>
      <c r="C188" s="244"/>
      <c r="D188" s="234" t="s">
        <v>163</v>
      </c>
      <c r="E188" s="245" t="s">
        <v>1</v>
      </c>
      <c r="F188" s="246" t="s">
        <v>1054</v>
      </c>
      <c r="G188" s="244"/>
      <c r="H188" s="247">
        <v>27.449999999999999</v>
      </c>
      <c r="I188" s="248"/>
      <c r="J188" s="244"/>
      <c r="K188" s="244"/>
      <c r="L188" s="249"/>
      <c r="M188" s="250"/>
      <c r="N188" s="251"/>
      <c r="O188" s="251"/>
      <c r="P188" s="251"/>
      <c r="Q188" s="251"/>
      <c r="R188" s="251"/>
      <c r="S188" s="251"/>
      <c r="T188" s="25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3" t="s">
        <v>163</v>
      </c>
      <c r="AU188" s="253" t="s">
        <v>83</v>
      </c>
      <c r="AV188" s="14" t="s">
        <v>83</v>
      </c>
      <c r="AW188" s="14" t="s">
        <v>30</v>
      </c>
      <c r="AX188" s="14" t="s">
        <v>73</v>
      </c>
      <c r="AY188" s="253" t="s">
        <v>155</v>
      </c>
    </row>
    <row r="189" s="16" customFormat="1">
      <c r="A189" s="16"/>
      <c r="B189" s="279"/>
      <c r="C189" s="280"/>
      <c r="D189" s="234" t="s">
        <v>163</v>
      </c>
      <c r="E189" s="281" t="s">
        <v>1</v>
      </c>
      <c r="F189" s="282" t="s">
        <v>302</v>
      </c>
      <c r="G189" s="280"/>
      <c r="H189" s="283">
        <v>279.90999999999997</v>
      </c>
      <c r="I189" s="284"/>
      <c r="J189" s="280"/>
      <c r="K189" s="280"/>
      <c r="L189" s="285"/>
      <c r="M189" s="286"/>
      <c r="N189" s="287"/>
      <c r="O189" s="287"/>
      <c r="P189" s="287"/>
      <c r="Q189" s="287"/>
      <c r="R189" s="287"/>
      <c r="S189" s="287"/>
      <c r="T189" s="288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T189" s="289" t="s">
        <v>163</v>
      </c>
      <c r="AU189" s="289" t="s">
        <v>83</v>
      </c>
      <c r="AV189" s="16" t="s">
        <v>169</v>
      </c>
      <c r="AW189" s="16" t="s">
        <v>30</v>
      </c>
      <c r="AX189" s="16" t="s">
        <v>73</v>
      </c>
      <c r="AY189" s="289" t="s">
        <v>155</v>
      </c>
    </row>
    <row r="190" s="13" customFormat="1">
      <c r="A190" s="13"/>
      <c r="B190" s="232"/>
      <c r="C190" s="233"/>
      <c r="D190" s="234" t="s">
        <v>163</v>
      </c>
      <c r="E190" s="235" t="s">
        <v>1</v>
      </c>
      <c r="F190" s="236" t="s">
        <v>1032</v>
      </c>
      <c r="G190" s="233"/>
      <c r="H190" s="235" t="s">
        <v>1</v>
      </c>
      <c r="I190" s="237"/>
      <c r="J190" s="233"/>
      <c r="K190" s="233"/>
      <c r="L190" s="238"/>
      <c r="M190" s="239"/>
      <c r="N190" s="240"/>
      <c r="O190" s="240"/>
      <c r="P190" s="240"/>
      <c r="Q190" s="240"/>
      <c r="R190" s="240"/>
      <c r="S190" s="240"/>
      <c r="T190" s="24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2" t="s">
        <v>163</v>
      </c>
      <c r="AU190" s="242" t="s">
        <v>83</v>
      </c>
      <c r="AV190" s="13" t="s">
        <v>81</v>
      </c>
      <c r="AW190" s="13" t="s">
        <v>30</v>
      </c>
      <c r="AX190" s="13" t="s">
        <v>73</v>
      </c>
      <c r="AY190" s="242" t="s">
        <v>155</v>
      </c>
    </row>
    <row r="191" s="14" customFormat="1">
      <c r="A191" s="14"/>
      <c r="B191" s="243"/>
      <c r="C191" s="244"/>
      <c r="D191" s="234" t="s">
        <v>163</v>
      </c>
      <c r="E191" s="245" t="s">
        <v>1</v>
      </c>
      <c r="F191" s="246" t="s">
        <v>1055</v>
      </c>
      <c r="G191" s="244"/>
      <c r="H191" s="247">
        <v>376.5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3" t="s">
        <v>163</v>
      </c>
      <c r="AU191" s="253" t="s">
        <v>83</v>
      </c>
      <c r="AV191" s="14" t="s">
        <v>83</v>
      </c>
      <c r="AW191" s="14" t="s">
        <v>30</v>
      </c>
      <c r="AX191" s="14" t="s">
        <v>73</v>
      </c>
      <c r="AY191" s="253" t="s">
        <v>155</v>
      </c>
    </row>
    <row r="192" s="14" customFormat="1">
      <c r="A192" s="14"/>
      <c r="B192" s="243"/>
      <c r="C192" s="244"/>
      <c r="D192" s="234" t="s">
        <v>163</v>
      </c>
      <c r="E192" s="245" t="s">
        <v>1</v>
      </c>
      <c r="F192" s="246" t="s">
        <v>1056</v>
      </c>
      <c r="G192" s="244"/>
      <c r="H192" s="247">
        <v>41.200000000000003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3" t="s">
        <v>163</v>
      </c>
      <c r="AU192" s="253" t="s">
        <v>83</v>
      </c>
      <c r="AV192" s="14" t="s">
        <v>83</v>
      </c>
      <c r="AW192" s="14" t="s">
        <v>30</v>
      </c>
      <c r="AX192" s="14" t="s">
        <v>73</v>
      </c>
      <c r="AY192" s="253" t="s">
        <v>155</v>
      </c>
    </row>
    <row r="193" s="14" customFormat="1">
      <c r="A193" s="14"/>
      <c r="B193" s="243"/>
      <c r="C193" s="244"/>
      <c r="D193" s="234" t="s">
        <v>163</v>
      </c>
      <c r="E193" s="245" t="s">
        <v>1</v>
      </c>
      <c r="F193" s="246" t="s">
        <v>1057</v>
      </c>
      <c r="G193" s="244"/>
      <c r="H193" s="247">
        <v>41</v>
      </c>
      <c r="I193" s="248"/>
      <c r="J193" s="244"/>
      <c r="K193" s="244"/>
      <c r="L193" s="249"/>
      <c r="M193" s="250"/>
      <c r="N193" s="251"/>
      <c r="O193" s="251"/>
      <c r="P193" s="251"/>
      <c r="Q193" s="251"/>
      <c r="R193" s="251"/>
      <c r="S193" s="251"/>
      <c r="T193" s="25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3" t="s">
        <v>163</v>
      </c>
      <c r="AU193" s="253" t="s">
        <v>83</v>
      </c>
      <c r="AV193" s="14" t="s">
        <v>83</v>
      </c>
      <c r="AW193" s="14" t="s">
        <v>30</v>
      </c>
      <c r="AX193" s="14" t="s">
        <v>73</v>
      </c>
      <c r="AY193" s="253" t="s">
        <v>155</v>
      </c>
    </row>
    <row r="194" s="16" customFormat="1">
      <c r="A194" s="16"/>
      <c r="B194" s="279"/>
      <c r="C194" s="280"/>
      <c r="D194" s="234" t="s">
        <v>163</v>
      </c>
      <c r="E194" s="281" t="s">
        <v>1</v>
      </c>
      <c r="F194" s="282" t="s">
        <v>302</v>
      </c>
      <c r="G194" s="280"/>
      <c r="H194" s="283">
        <v>458.69999999999999</v>
      </c>
      <c r="I194" s="284"/>
      <c r="J194" s="280"/>
      <c r="K194" s="280"/>
      <c r="L194" s="285"/>
      <c r="M194" s="286"/>
      <c r="N194" s="287"/>
      <c r="O194" s="287"/>
      <c r="P194" s="287"/>
      <c r="Q194" s="287"/>
      <c r="R194" s="287"/>
      <c r="S194" s="287"/>
      <c r="T194" s="288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T194" s="289" t="s">
        <v>163</v>
      </c>
      <c r="AU194" s="289" t="s">
        <v>83</v>
      </c>
      <c r="AV194" s="16" t="s">
        <v>169</v>
      </c>
      <c r="AW194" s="16" t="s">
        <v>30</v>
      </c>
      <c r="AX194" s="16" t="s">
        <v>73</v>
      </c>
      <c r="AY194" s="289" t="s">
        <v>155</v>
      </c>
    </row>
    <row r="195" s="13" customFormat="1">
      <c r="A195" s="13"/>
      <c r="B195" s="232"/>
      <c r="C195" s="233"/>
      <c r="D195" s="234" t="s">
        <v>163</v>
      </c>
      <c r="E195" s="235" t="s">
        <v>1</v>
      </c>
      <c r="F195" s="236" t="s">
        <v>1034</v>
      </c>
      <c r="G195" s="233"/>
      <c r="H195" s="235" t="s">
        <v>1</v>
      </c>
      <c r="I195" s="237"/>
      <c r="J195" s="233"/>
      <c r="K195" s="233"/>
      <c r="L195" s="238"/>
      <c r="M195" s="239"/>
      <c r="N195" s="240"/>
      <c r="O195" s="240"/>
      <c r="P195" s="240"/>
      <c r="Q195" s="240"/>
      <c r="R195" s="240"/>
      <c r="S195" s="240"/>
      <c r="T195" s="24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2" t="s">
        <v>163</v>
      </c>
      <c r="AU195" s="242" t="s">
        <v>83</v>
      </c>
      <c r="AV195" s="13" t="s">
        <v>81</v>
      </c>
      <c r="AW195" s="13" t="s">
        <v>30</v>
      </c>
      <c r="AX195" s="13" t="s">
        <v>73</v>
      </c>
      <c r="AY195" s="242" t="s">
        <v>155</v>
      </c>
    </row>
    <row r="196" s="14" customFormat="1">
      <c r="A196" s="14"/>
      <c r="B196" s="243"/>
      <c r="C196" s="244"/>
      <c r="D196" s="234" t="s">
        <v>163</v>
      </c>
      <c r="E196" s="245" t="s">
        <v>1</v>
      </c>
      <c r="F196" s="246" t="s">
        <v>1058</v>
      </c>
      <c r="G196" s="244"/>
      <c r="H196" s="247">
        <v>26.239999999999998</v>
      </c>
      <c r="I196" s="248"/>
      <c r="J196" s="244"/>
      <c r="K196" s="244"/>
      <c r="L196" s="249"/>
      <c r="M196" s="250"/>
      <c r="N196" s="251"/>
      <c r="O196" s="251"/>
      <c r="P196" s="251"/>
      <c r="Q196" s="251"/>
      <c r="R196" s="251"/>
      <c r="S196" s="251"/>
      <c r="T196" s="25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3" t="s">
        <v>163</v>
      </c>
      <c r="AU196" s="253" t="s">
        <v>83</v>
      </c>
      <c r="AV196" s="14" t="s">
        <v>83</v>
      </c>
      <c r="AW196" s="14" t="s">
        <v>30</v>
      </c>
      <c r="AX196" s="14" t="s">
        <v>73</v>
      </c>
      <c r="AY196" s="253" t="s">
        <v>155</v>
      </c>
    </row>
    <row r="197" s="14" customFormat="1">
      <c r="A197" s="14"/>
      <c r="B197" s="243"/>
      <c r="C197" s="244"/>
      <c r="D197" s="234" t="s">
        <v>163</v>
      </c>
      <c r="E197" s="245" t="s">
        <v>1</v>
      </c>
      <c r="F197" s="246" t="s">
        <v>1036</v>
      </c>
      <c r="G197" s="244"/>
      <c r="H197" s="247">
        <v>69.359999999999999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3" t="s">
        <v>163</v>
      </c>
      <c r="AU197" s="253" t="s">
        <v>83</v>
      </c>
      <c r="AV197" s="14" t="s">
        <v>83</v>
      </c>
      <c r="AW197" s="14" t="s">
        <v>30</v>
      </c>
      <c r="AX197" s="14" t="s">
        <v>73</v>
      </c>
      <c r="AY197" s="253" t="s">
        <v>155</v>
      </c>
    </row>
    <row r="198" s="14" customFormat="1">
      <c r="A198" s="14"/>
      <c r="B198" s="243"/>
      <c r="C198" s="244"/>
      <c r="D198" s="234" t="s">
        <v>163</v>
      </c>
      <c r="E198" s="245" t="s">
        <v>1</v>
      </c>
      <c r="F198" s="246" t="s">
        <v>1059</v>
      </c>
      <c r="G198" s="244"/>
      <c r="H198" s="247">
        <v>21.524999999999999</v>
      </c>
      <c r="I198" s="248"/>
      <c r="J198" s="244"/>
      <c r="K198" s="244"/>
      <c r="L198" s="249"/>
      <c r="M198" s="250"/>
      <c r="N198" s="251"/>
      <c r="O198" s="251"/>
      <c r="P198" s="251"/>
      <c r="Q198" s="251"/>
      <c r="R198" s="251"/>
      <c r="S198" s="251"/>
      <c r="T198" s="25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3" t="s">
        <v>163</v>
      </c>
      <c r="AU198" s="253" t="s">
        <v>83</v>
      </c>
      <c r="AV198" s="14" t="s">
        <v>83</v>
      </c>
      <c r="AW198" s="14" t="s">
        <v>30</v>
      </c>
      <c r="AX198" s="14" t="s">
        <v>73</v>
      </c>
      <c r="AY198" s="253" t="s">
        <v>155</v>
      </c>
    </row>
    <row r="199" s="14" customFormat="1">
      <c r="A199" s="14"/>
      <c r="B199" s="243"/>
      <c r="C199" s="244"/>
      <c r="D199" s="234" t="s">
        <v>163</v>
      </c>
      <c r="E199" s="245" t="s">
        <v>1</v>
      </c>
      <c r="F199" s="246" t="s">
        <v>1060</v>
      </c>
      <c r="G199" s="244"/>
      <c r="H199" s="247">
        <v>21.524999999999999</v>
      </c>
      <c r="I199" s="248"/>
      <c r="J199" s="244"/>
      <c r="K199" s="244"/>
      <c r="L199" s="249"/>
      <c r="M199" s="250"/>
      <c r="N199" s="251"/>
      <c r="O199" s="251"/>
      <c r="P199" s="251"/>
      <c r="Q199" s="251"/>
      <c r="R199" s="251"/>
      <c r="S199" s="251"/>
      <c r="T199" s="25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3" t="s">
        <v>163</v>
      </c>
      <c r="AU199" s="253" t="s">
        <v>83</v>
      </c>
      <c r="AV199" s="14" t="s">
        <v>83</v>
      </c>
      <c r="AW199" s="14" t="s">
        <v>30</v>
      </c>
      <c r="AX199" s="14" t="s">
        <v>73</v>
      </c>
      <c r="AY199" s="253" t="s">
        <v>155</v>
      </c>
    </row>
    <row r="200" s="16" customFormat="1">
      <c r="A200" s="16"/>
      <c r="B200" s="279"/>
      <c r="C200" s="280"/>
      <c r="D200" s="234" t="s">
        <v>163</v>
      </c>
      <c r="E200" s="281" t="s">
        <v>1</v>
      </c>
      <c r="F200" s="282" t="s">
        <v>302</v>
      </c>
      <c r="G200" s="280"/>
      <c r="H200" s="283">
        <v>138.65000000000001</v>
      </c>
      <c r="I200" s="284"/>
      <c r="J200" s="280"/>
      <c r="K200" s="280"/>
      <c r="L200" s="285"/>
      <c r="M200" s="286"/>
      <c r="N200" s="287"/>
      <c r="O200" s="287"/>
      <c r="P200" s="287"/>
      <c r="Q200" s="287"/>
      <c r="R200" s="287"/>
      <c r="S200" s="287"/>
      <c r="T200" s="288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T200" s="289" t="s">
        <v>163</v>
      </c>
      <c r="AU200" s="289" t="s">
        <v>83</v>
      </c>
      <c r="AV200" s="16" t="s">
        <v>169</v>
      </c>
      <c r="AW200" s="16" t="s">
        <v>30</v>
      </c>
      <c r="AX200" s="16" t="s">
        <v>73</v>
      </c>
      <c r="AY200" s="289" t="s">
        <v>155</v>
      </c>
    </row>
    <row r="201" s="13" customFormat="1">
      <c r="A201" s="13"/>
      <c r="B201" s="232"/>
      <c r="C201" s="233"/>
      <c r="D201" s="234" t="s">
        <v>163</v>
      </c>
      <c r="E201" s="235" t="s">
        <v>1</v>
      </c>
      <c r="F201" s="236" t="s">
        <v>1061</v>
      </c>
      <c r="G201" s="233"/>
      <c r="H201" s="235" t="s">
        <v>1</v>
      </c>
      <c r="I201" s="237"/>
      <c r="J201" s="233"/>
      <c r="K201" s="233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163</v>
      </c>
      <c r="AU201" s="242" t="s">
        <v>83</v>
      </c>
      <c r="AV201" s="13" t="s">
        <v>81</v>
      </c>
      <c r="AW201" s="13" t="s">
        <v>30</v>
      </c>
      <c r="AX201" s="13" t="s">
        <v>73</v>
      </c>
      <c r="AY201" s="242" t="s">
        <v>155</v>
      </c>
    </row>
    <row r="202" s="14" customFormat="1">
      <c r="A202" s="14"/>
      <c r="B202" s="243"/>
      <c r="C202" s="244"/>
      <c r="D202" s="234" t="s">
        <v>163</v>
      </c>
      <c r="E202" s="245" t="s">
        <v>1</v>
      </c>
      <c r="F202" s="246" t="s">
        <v>1062</v>
      </c>
      <c r="G202" s="244"/>
      <c r="H202" s="247">
        <v>48</v>
      </c>
      <c r="I202" s="248"/>
      <c r="J202" s="244"/>
      <c r="K202" s="244"/>
      <c r="L202" s="249"/>
      <c r="M202" s="250"/>
      <c r="N202" s="251"/>
      <c r="O202" s="251"/>
      <c r="P202" s="251"/>
      <c r="Q202" s="251"/>
      <c r="R202" s="251"/>
      <c r="S202" s="251"/>
      <c r="T202" s="25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3" t="s">
        <v>163</v>
      </c>
      <c r="AU202" s="253" t="s">
        <v>83</v>
      </c>
      <c r="AV202" s="14" t="s">
        <v>83</v>
      </c>
      <c r="AW202" s="14" t="s">
        <v>30</v>
      </c>
      <c r="AX202" s="14" t="s">
        <v>73</v>
      </c>
      <c r="AY202" s="253" t="s">
        <v>155</v>
      </c>
    </row>
    <row r="203" s="16" customFormat="1">
      <c r="A203" s="16"/>
      <c r="B203" s="279"/>
      <c r="C203" s="280"/>
      <c r="D203" s="234" t="s">
        <v>163</v>
      </c>
      <c r="E203" s="281" t="s">
        <v>1</v>
      </c>
      <c r="F203" s="282" t="s">
        <v>302</v>
      </c>
      <c r="G203" s="280"/>
      <c r="H203" s="283">
        <v>48</v>
      </c>
      <c r="I203" s="284"/>
      <c r="J203" s="280"/>
      <c r="K203" s="280"/>
      <c r="L203" s="285"/>
      <c r="M203" s="286"/>
      <c r="N203" s="287"/>
      <c r="O203" s="287"/>
      <c r="P203" s="287"/>
      <c r="Q203" s="287"/>
      <c r="R203" s="287"/>
      <c r="S203" s="287"/>
      <c r="T203" s="288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T203" s="289" t="s">
        <v>163</v>
      </c>
      <c r="AU203" s="289" t="s">
        <v>83</v>
      </c>
      <c r="AV203" s="16" t="s">
        <v>169</v>
      </c>
      <c r="AW203" s="16" t="s">
        <v>30</v>
      </c>
      <c r="AX203" s="16" t="s">
        <v>73</v>
      </c>
      <c r="AY203" s="289" t="s">
        <v>155</v>
      </c>
    </row>
    <row r="204" s="15" customFormat="1">
      <c r="A204" s="15"/>
      <c r="B204" s="254"/>
      <c r="C204" s="255"/>
      <c r="D204" s="234" t="s">
        <v>163</v>
      </c>
      <c r="E204" s="256" t="s">
        <v>1</v>
      </c>
      <c r="F204" s="257" t="s">
        <v>166</v>
      </c>
      <c r="G204" s="255"/>
      <c r="H204" s="258">
        <v>925.25999999999999</v>
      </c>
      <c r="I204" s="259"/>
      <c r="J204" s="255"/>
      <c r="K204" s="255"/>
      <c r="L204" s="260"/>
      <c r="M204" s="261"/>
      <c r="N204" s="262"/>
      <c r="O204" s="262"/>
      <c r="P204" s="262"/>
      <c r="Q204" s="262"/>
      <c r="R204" s="262"/>
      <c r="S204" s="262"/>
      <c r="T204" s="263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64" t="s">
        <v>163</v>
      </c>
      <c r="AU204" s="264" t="s">
        <v>83</v>
      </c>
      <c r="AV204" s="15" t="s">
        <v>162</v>
      </c>
      <c r="AW204" s="15" t="s">
        <v>30</v>
      </c>
      <c r="AX204" s="15" t="s">
        <v>81</v>
      </c>
      <c r="AY204" s="264" t="s">
        <v>155</v>
      </c>
    </row>
    <row r="205" s="2" customFormat="1" ht="16.5" customHeight="1">
      <c r="A205" s="39"/>
      <c r="B205" s="40"/>
      <c r="C205" s="265" t="s">
        <v>215</v>
      </c>
      <c r="D205" s="265" t="s">
        <v>234</v>
      </c>
      <c r="E205" s="266" t="s">
        <v>1063</v>
      </c>
      <c r="F205" s="267" t="s">
        <v>1064</v>
      </c>
      <c r="G205" s="268" t="s">
        <v>160</v>
      </c>
      <c r="H205" s="269">
        <v>1064.049</v>
      </c>
      <c r="I205" s="270"/>
      <c r="J205" s="271">
        <f>ROUND(I205*H205,2)</f>
        <v>0</v>
      </c>
      <c r="K205" s="267" t="s">
        <v>161</v>
      </c>
      <c r="L205" s="272"/>
      <c r="M205" s="273" t="s">
        <v>1</v>
      </c>
      <c r="N205" s="274" t="s">
        <v>38</v>
      </c>
      <c r="O205" s="92"/>
      <c r="P205" s="228">
        <f>O205*H205</f>
        <v>0</v>
      </c>
      <c r="Q205" s="228">
        <v>0.0019</v>
      </c>
      <c r="R205" s="228">
        <f>Q205*H205</f>
        <v>2.0216930999999998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246</v>
      </c>
      <c r="AT205" s="230" t="s">
        <v>234</v>
      </c>
      <c r="AU205" s="230" t="s">
        <v>83</v>
      </c>
      <c r="AY205" s="18" t="s">
        <v>155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8" t="s">
        <v>81</v>
      </c>
      <c r="BK205" s="231">
        <f>ROUND(I205*H205,2)</f>
        <v>0</v>
      </c>
      <c r="BL205" s="18" t="s">
        <v>200</v>
      </c>
      <c r="BM205" s="230" t="s">
        <v>218</v>
      </c>
    </row>
    <row r="206" s="2" customFormat="1" ht="37.8" customHeight="1">
      <c r="A206" s="39"/>
      <c r="B206" s="40"/>
      <c r="C206" s="219" t="s">
        <v>186</v>
      </c>
      <c r="D206" s="219" t="s">
        <v>157</v>
      </c>
      <c r="E206" s="220" t="s">
        <v>693</v>
      </c>
      <c r="F206" s="221" t="s">
        <v>694</v>
      </c>
      <c r="G206" s="222" t="s">
        <v>354</v>
      </c>
      <c r="H206" s="223">
        <v>426.47000000000003</v>
      </c>
      <c r="I206" s="224"/>
      <c r="J206" s="225">
        <f>ROUND(I206*H206,2)</f>
        <v>0</v>
      </c>
      <c r="K206" s="221" t="s">
        <v>161</v>
      </c>
      <c r="L206" s="45"/>
      <c r="M206" s="226" t="s">
        <v>1</v>
      </c>
      <c r="N206" s="227" t="s">
        <v>38</v>
      </c>
      <c r="O206" s="92"/>
      <c r="P206" s="228">
        <f>O206*H206</f>
        <v>0</v>
      </c>
      <c r="Q206" s="228">
        <v>0.00059999999999999995</v>
      </c>
      <c r="R206" s="228">
        <f>Q206*H206</f>
        <v>0.255882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200</v>
      </c>
      <c r="AT206" s="230" t="s">
        <v>157</v>
      </c>
      <c r="AU206" s="230" t="s">
        <v>83</v>
      </c>
      <c r="AY206" s="18" t="s">
        <v>155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81</v>
      </c>
      <c r="BK206" s="231">
        <f>ROUND(I206*H206,2)</f>
        <v>0</v>
      </c>
      <c r="BL206" s="18" t="s">
        <v>200</v>
      </c>
      <c r="BM206" s="230" t="s">
        <v>222</v>
      </c>
    </row>
    <row r="207" s="13" customFormat="1">
      <c r="A207" s="13"/>
      <c r="B207" s="232"/>
      <c r="C207" s="233"/>
      <c r="D207" s="234" t="s">
        <v>163</v>
      </c>
      <c r="E207" s="235" t="s">
        <v>1</v>
      </c>
      <c r="F207" s="236" t="s">
        <v>1029</v>
      </c>
      <c r="G207" s="233"/>
      <c r="H207" s="235" t="s">
        <v>1</v>
      </c>
      <c r="I207" s="237"/>
      <c r="J207" s="233"/>
      <c r="K207" s="233"/>
      <c r="L207" s="238"/>
      <c r="M207" s="239"/>
      <c r="N207" s="240"/>
      <c r="O207" s="240"/>
      <c r="P207" s="240"/>
      <c r="Q207" s="240"/>
      <c r="R207" s="240"/>
      <c r="S207" s="240"/>
      <c r="T207" s="24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2" t="s">
        <v>163</v>
      </c>
      <c r="AU207" s="242" t="s">
        <v>83</v>
      </c>
      <c r="AV207" s="13" t="s">
        <v>81</v>
      </c>
      <c r="AW207" s="13" t="s">
        <v>30</v>
      </c>
      <c r="AX207" s="13" t="s">
        <v>73</v>
      </c>
      <c r="AY207" s="242" t="s">
        <v>155</v>
      </c>
    </row>
    <row r="208" s="13" customFormat="1">
      <c r="A208" s="13"/>
      <c r="B208" s="232"/>
      <c r="C208" s="233"/>
      <c r="D208" s="234" t="s">
        <v>163</v>
      </c>
      <c r="E208" s="235" t="s">
        <v>1</v>
      </c>
      <c r="F208" s="236" t="s">
        <v>1030</v>
      </c>
      <c r="G208" s="233"/>
      <c r="H208" s="235" t="s">
        <v>1</v>
      </c>
      <c r="I208" s="237"/>
      <c r="J208" s="233"/>
      <c r="K208" s="233"/>
      <c r="L208" s="238"/>
      <c r="M208" s="239"/>
      <c r="N208" s="240"/>
      <c r="O208" s="240"/>
      <c r="P208" s="240"/>
      <c r="Q208" s="240"/>
      <c r="R208" s="240"/>
      <c r="S208" s="240"/>
      <c r="T208" s="24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2" t="s">
        <v>163</v>
      </c>
      <c r="AU208" s="242" t="s">
        <v>83</v>
      </c>
      <c r="AV208" s="13" t="s">
        <v>81</v>
      </c>
      <c r="AW208" s="13" t="s">
        <v>30</v>
      </c>
      <c r="AX208" s="13" t="s">
        <v>73</v>
      </c>
      <c r="AY208" s="242" t="s">
        <v>155</v>
      </c>
    </row>
    <row r="209" s="14" customFormat="1">
      <c r="A209" s="14"/>
      <c r="B209" s="243"/>
      <c r="C209" s="244"/>
      <c r="D209" s="234" t="s">
        <v>163</v>
      </c>
      <c r="E209" s="245" t="s">
        <v>1</v>
      </c>
      <c r="F209" s="246" t="s">
        <v>1065</v>
      </c>
      <c r="G209" s="244"/>
      <c r="H209" s="247">
        <v>64.900000000000006</v>
      </c>
      <c r="I209" s="248"/>
      <c r="J209" s="244"/>
      <c r="K209" s="244"/>
      <c r="L209" s="249"/>
      <c r="M209" s="250"/>
      <c r="N209" s="251"/>
      <c r="O209" s="251"/>
      <c r="P209" s="251"/>
      <c r="Q209" s="251"/>
      <c r="R209" s="251"/>
      <c r="S209" s="251"/>
      <c r="T209" s="25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3" t="s">
        <v>163</v>
      </c>
      <c r="AU209" s="253" t="s">
        <v>83</v>
      </c>
      <c r="AV209" s="14" t="s">
        <v>83</v>
      </c>
      <c r="AW209" s="14" t="s">
        <v>30</v>
      </c>
      <c r="AX209" s="14" t="s">
        <v>73</v>
      </c>
      <c r="AY209" s="253" t="s">
        <v>155</v>
      </c>
    </row>
    <row r="210" s="13" customFormat="1">
      <c r="A210" s="13"/>
      <c r="B210" s="232"/>
      <c r="C210" s="233"/>
      <c r="D210" s="234" t="s">
        <v>163</v>
      </c>
      <c r="E210" s="235" t="s">
        <v>1</v>
      </c>
      <c r="F210" s="236" t="s">
        <v>1032</v>
      </c>
      <c r="G210" s="233"/>
      <c r="H210" s="235" t="s">
        <v>1</v>
      </c>
      <c r="I210" s="237"/>
      <c r="J210" s="233"/>
      <c r="K210" s="233"/>
      <c r="L210" s="238"/>
      <c r="M210" s="239"/>
      <c r="N210" s="240"/>
      <c r="O210" s="240"/>
      <c r="P210" s="240"/>
      <c r="Q210" s="240"/>
      <c r="R210" s="240"/>
      <c r="S210" s="240"/>
      <c r="T210" s="24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2" t="s">
        <v>163</v>
      </c>
      <c r="AU210" s="242" t="s">
        <v>83</v>
      </c>
      <c r="AV210" s="13" t="s">
        <v>81</v>
      </c>
      <c r="AW210" s="13" t="s">
        <v>30</v>
      </c>
      <c r="AX210" s="13" t="s">
        <v>73</v>
      </c>
      <c r="AY210" s="242" t="s">
        <v>155</v>
      </c>
    </row>
    <row r="211" s="14" customFormat="1">
      <c r="A211" s="14"/>
      <c r="B211" s="243"/>
      <c r="C211" s="244"/>
      <c r="D211" s="234" t="s">
        <v>163</v>
      </c>
      <c r="E211" s="245" t="s">
        <v>1</v>
      </c>
      <c r="F211" s="246" t="s">
        <v>1066</v>
      </c>
      <c r="G211" s="244"/>
      <c r="H211" s="247">
        <v>82.400000000000006</v>
      </c>
      <c r="I211" s="248"/>
      <c r="J211" s="244"/>
      <c r="K211" s="244"/>
      <c r="L211" s="249"/>
      <c r="M211" s="250"/>
      <c r="N211" s="251"/>
      <c r="O211" s="251"/>
      <c r="P211" s="251"/>
      <c r="Q211" s="251"/>
      <c r="R211" s="251"/>
      <c r="S211" s="251"/>
      <c r="T211" s="252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3" t="s">
        <v>163</v>
      </c>
      <c r="AU211" s="253" t="s">
        <v>83</v>
      </c>
      <c r="AV211" s="14" t="s">
        <v>83</v>
      </c>
      <c r="AW211" s="14" t="s">
        <v>30</v>
      </c>
      <c r="AX211" s="14" t="s">
        <v>73</v>
      </c>
      <c r="AY211" s="253" t="s">
        <v>155</v>
      </c>
    </row>
    <row r="212" s="13" customFormat="1">
      <c r="A212" s="13"/>
      <c r="B212" s="232"/>
      <c r="C212" s="233"/>
      <c r="D212" s="234" t="s">
        <v>163</v>
      </c>
      <c r="E212" s="235" t="s">
        <v>1</v>
      </c>
      <c r="F212" s="236" t="s">
        <v>1034</v>
      </c>
      <c r="G212" s="233"/>
      <c r="H212" s="235" t="s">
        <v>1</v>
      </c>
      <c r="I212" s="237"/>
      <c r="J212" s="233"/>
      <c r="K212" s="233"/>
      <c r="L212" s="238"/>
      <c r="M212" s="239"/>
      <c r="N212" s="240"/>
      <c r="O212" s="240"/>
      <c r="P212" s="240"/>
      <c r="Q212" s="240"/>
      <c r="R212" s="240"/>
      <c r="S212" s="240"/>
      <c r="T212" s="24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2" t="s">
        <v>163</v>
      </c>
      <c r="AU212" s="242" t="s">
        <v>83</v>
      </c>
      <c r="AV212" s="13" t="s">
        <v>81</v>
      </c>
      <c r="AW212" s="13" t="s">
        <v>30</v>
      </c>
      <c r="AX212" s="13" t="s">
        <v>73</v>
      </c>
      <c r="AY212" s="242" t="s">
        <v>155</v>
      </c>
    </row>
    <row r="213" s="14" customFormat="1">
      <c r="A213" s="14"/>
      <c r="B213" s="243"/>
      <c r="C213" s="244"/>
      <c r="D213" s="234" t="s">
        <v>163</v>
      </c>
      <c r="E213" s="245" t="s">
        <v>1</v>
      </c>
      <c r="F213" s="246" t="s">
        <v>1067</v>
      </c>
      <c r="G213" s="244"/>
      <c r="H213" s="247">
        <v>43.049999999999997</v>
      </c>
      <c r="I213" s="248"/>
      <c r="J213" s="244"/>
      <c r="K213" s="244"/>
      <c r="L213" s="249"/>
      <c r="M213" s="250"/>
      <c r="N213" s="251"/>
      <c r="O213" s="251"/>
      <c r="P213" s="251"/>
      <c r="Q213" s="251"/>
      <c r="R213" s="251"/>
      <c r="S213" s="251"/>
      <c r="T213" s="25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3" t="s">
        <v>163</v>
      </c>
      <c r="AU213" s="253" t="s">
        <v>83</v>
      </c>
      <c r="AV213" s="14" t="s">
        <v>83</v>
      </c>
      <c r="AW213" s="14" t="s">
        <v>30</v>
      </c>
      <c r="AX213" s="14" t="s">
        <v>73</v>
      </c>
      <c r="AY213" s="253" t="s">
        <v>155</v>
      </c>
    </row>
    <row r="214" s="16" customFormat="1">
      <c r="A214" s="16"/>
      <c r="B214" s="279"/>
      <c r="C214" s="280"/>
      <c r="D214" s="234" t="s">
        <v>163</v>
      </c>
      <c r="E214" s="281" t="s">
        <v>1</v>
      </c>
      <c r="F214" s="282" t="s">
        <v>302</v>
      </c>
      <c r="G214" s="280"/>
      <c r="H214" s="283">
        <v>190.35000000000002</v>
      </c>
      <c r="I214" s="284"/>
      <c r="J214" s="280"/>
      <c r="K214" s="280"/>
      <c r="L214" s="285"/>
      <c r="M214" s="286"/>
      <c r="N214" s="287"/>
      <c r="O214" s="287"/>
      <c r="P214" s="287"/>
      <c r="Q214" s="287"/>
      <c r="R214" s="287"/>
      <c r="S214" s="287"/>
      <c r="T214" s="288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T214" s="289" t="s">
        <v>163</v>
      </c>
      <c r="AU214" s="289" t="s">
        <v>83</v>
      </c>
      <c r="AV214" s="16" t="s">
        <v>169</v>
      </c>
      <c r="AW214" s="16" t="s">
        <v>30</v>
      </c>
      <c r="AX214" s="16" t="s">
        <v>73</v>
      </c>
      <c r="AY214" s="289" t="s">
        <v>155</v>
      </c>
    </row>
    <row r="215" s="14" customFormat="1">
      <c r="A215" s="14"/>
      <c r="B215" s="243"/>
      <c r="C215" s="244"/>
      <c r="D215" s="234" t="s">
        <v>163</v>
      </c>
      <c r="E215" s="245" t="s">
        <v>1</v>
      </c>
      <c r="F215" s="246" t="s">
        <v>1068</v>
      </c>
      <c r="G215" s="244"/>
      <c r="H215" s="247">
        <v>7</v>
      </c>
      <c r="I215" s="248"/>
      <c r="J215" s="244"/>
      <c r="K215" s="244"/>
      <c r="L215" s="249"/>
      <c r="M215" s="250"/>
      <c r="N215" s="251"/>
      <c r="O215" s="251"/>
      <c r="P215" s="251"/>
      <c r="Q215" s="251"/>
      <c r="R215" s="251"/>
      <c r="S215" s="251"/>
      <c r="T215" s="25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3" t="s">
        <v>163</v>
      </c>
      <c r="AU215" s="253" t="s">
        <v>83</v>
      </c>
      <c r="AV215" s="14" t="s">
        <v>83</v>
      </c>
      <c r="AW215" s="14" t="s">
        <v>30</v>
      </c>
      <c r="AX215" s="14" t="s">
        <v>73</v>
      </c>
      <c r="AY215" s="253" t="s">
        <v>155</v>
      </c>
    </row>
    <row r="216" s="16" customFormat="1">
      <c r="A216" s="16"/>
      <c r="B216" s="279"/>
      <c r="C216" s="280"/>
      <c r="D216" s="234" t="s">
        <v>163</v>
      </c>
      <c r="E216" s="281" t="s">
        <v>1</v>
      </c>
      <c r="F216" s="282" t="s">
        <v>302</v>
      </c>
      <c r="G216" s="280"/>
      <c r="H216" s="283">
        <v>7</v>
      </c>
      <c r="I216" s="284"/>
      <c r="J216" s="280"/>
      <c r="K216" s="280"/>
      <c r="L216" s="285"/>
      <c r="M216" s="286"/>
      <c r="N216" s="287"/>
      <c r="O216" s="287"/>
      <c r="P216" s="287"/>
      <c r="Q216" s="287"/>
      <c r="R216" s="287"/>
      <c r="S216" s="287"/>
      <c r="T216" s="288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T216" s="289" t="s">
        <v>163</v>
      </c>
      <c r="AU216" s="289" t="s">
        <v>83</v>
      </c>
      <c r="AV216" s="16" t="s">
        <v>169</v>
      </c>
      <c r="AW216" s="16" t="s">
        <v>30</v>
      </c>
      <c r="AX216" s="16" t="s">
        <v>73</v>
      </c>
      <c r="AY216" s="289" t="s">
        <v>155</v>
      </c>
    </row>
    <row r="217" s="15" customFormat="1">
      <c r="A217" s="15"/>
      <c r="B217" s="254"/>
      <c r="C217" s="255"/>
      <c r="D217" s="234" t="s">
        <v>163</v>
      </c>
      <c r="E217" s="256" t="s">
        <v>1</v>
      </c>
      <c r="F217" s="257" t="s">
        <v>166</v>
      </c>
      <c r="G217" s="255"/>
      <c r="H217" s="258">
        <v>197.35000000000002</v>
      </c>
      <c r="I217" s="259"/>
      <c r="J217" s="255"/>
      <c r="K217" s="255"/>
      <c r="L217" s="260"/>
      <c r="M217" s="261"/>
      <c r="N217" s="262"/>
      <c r="O217" s="262"/>
      <c r="P217" s="262"/>
      <c r="Q217" s="262"/>
      <c r="R217" s="262"/>
      <c r="S217" s="262"/>
      <c r="T217" s="263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4" t="s">
        <v>163</v>
      </c>
      <c r="AU217" s="264" t="s">
        <v>83</v>
      </c>
      <c r="AV217" s="15" t="s">
        <v>162</v>
      </c>
      <c r="AW217" s="15" t="s">
        <v>30</v>
      </c>
      <c r="AX217" s="15" t="s">
        <v>73</v>
      </c>
      <c r="AY217" s="264" t="s">
        <v>155</v>
      </c>
    </row>
    <row r="218" s="14" customFormat="1">
      <c r="A218" s="14"/>
      <c r="B218" s="243"/>
      <c r="C218" s="244"/>
      <c r="D218" s="234" t="s">
        <v>163</v>
      </c>
      <c r="E218" s="245" t="s">
        <v>1</v>
      </c>
      <c r="F218" s="246" t="s">
        <v>1069</v>
      </c>
      <c r="G218" s="244"/>
      <c r="H218" s="247">
        <v>380.69999999999999</v>
      </c>
      <c r="I218" s="248"/>
      <c r="J218" s="244"/>
      <c r="K218" s="244"/>
      <c r="L218" s="249"/>
      <c r="M218" s="250"/>
      <c r="N218" s="251"/>
      <c r="O218" s="251"/>
      <c r="P218" s="251"/>
      <c r="Q218" s="251"/>
      <c r="R218" s="251"/>
      <c r="S218" s="251"/>
      <c r="T218" s="25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3" t="s">
        <v>163</v>
      </c>
      <c r="AU218" s="253" t="s">
        <v>83</v>
      </c>
      <c r="AV218" s="14" t="s">
        <v>83</v>
      </c>
      <c r="AW218" s="14" t="s">
        <v>30</v>
      </c>
      <c r="AX218" s="14" t="s">
        <v>73</v>
      </c>
      <c r="AY218" s="253" t="s">
        <v>155</v>
      </c>
    </row>
    <row r="219" s="14" customFormat="1">
      <c r="A219" s="14"/>
      <c r="B219" s="243"/>
      <c r="C219" s="244"/>
      <c r="D219" s="234" t="s">
        <v>163</v>
      </c>
      <c r="E219" s="245" t="s">
        <v>1</v>
      </c>
      <c r="F219" s="246" t="s">
        <v>193</v>
      </c>
      <c r="G219" s="244"/>
      <c r="H219" s="247">
        <v>7</v>
      </c>
      <c r="I219" s="248"/>
      <c r="J219" s="244"/>
      <c r="K219" s="244"/>
      <c r="L219" s="249"/>
      <c r="M219" s="250"/>
      <c r="N219" s="251"/>
      <c r="O219" s="251"/>
      <c r="P219" s="251"/>
      <c r="Q219" s="251"/>
      <c r="R219" s="251"/>
      <c r="S219" s="251"/>
      <c r="T219" s="25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3" t="s">
        <v>163</v>
      </c>
      <c r="AU219" s="253" t="s">
        <v>83</v>
      </c>
      <c r="AV219" s="14" t="s">
        <v>83</v>
      </c>
      <c r="AW219" s="14" t="s">
        <v>30</v>
      </c>
      <c r="AX219" s="14" t="s">
        <v>73</v>
      </c>
      <c r="AY219" s="253" t="s">
        <v>155</v>
      </c>
    </row>
    <row r="220" s="15" customFormat="1">
      <c r="A220" s="15"/>
      <c r="B220" s="254"/>
      <c r="C220" s="255"/>
      <c r="D220" s="234" t="s">
        <v>163</v>
      </c>
      <c r="E220" s="256" t="s">
        <v>1</v>
      </c>
      <c r="F220" s="257" t="s">
        <v>166</v>
      </c>
      <c r="G220" s="255"/>
      <c r="H220" s="258">
        <v>387.69999999999999</v>
      </c>
      <c r="I220" s="259"/>
      <c r="J220" s="255"/>
      <c r="K220" s="255"/>
      <c r="L220" s="260"/>
      <c r="M220" s="261"/>
      <c r="N220" s="262"/>
      <c r="O220" s="262"/>
      <c r="P220" s="262"/>
      <c r="Q220" s="262"/>
      <c r="R220" s="262"/>
      <c r="S220" s="262"/>
      <c r="T220" s="263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64" t="s">
        <v>163</v>
      </c>
      <c r="AU220" s="264" t="s">
        <v>83</v>
      </c>
      <c r="AV220" s="15" t="s">
        <v>162</v>
      </c>
      <c r="AW220" s="15" t="s">
        <v>30</v>
      </c>
      <c r="AX220" s="15" t="s">
        <v>73</v>
      </c>
      <c r="AY220" s="264" t="s">
        <v>155</v>
      </c>
    </row>
    <row r="221" s="14" customFormat="1">
      <c r="A221" s="14"/>
      <c r="B221" s="243"/>
      <c r="C221" s="244"/>
      <c r="D221" s="234" t="s">
        <v>163</v>
      </c>
      <c r="E221" s="245" t="s">
        <v>1</v>
      </c>
      <c r="F221" s="246" t="s">
        <v>1070</v>
      </c>
      <c r="G221" s="244"/>
      <c r="H221" s="247">
        <v>426.47000000000003</v>
      </c>
      <c r="I221" s="248"/>
      <c r="J221" s="244"/>
      <c r="K221" s="244"/>
      <c r="L221" s="249"/>
      <c r="M221" s="250"/>
      <c r="N221" s="251"/>
      <c r="O221" s="251"/>
      <c r="P221" s="251"/>
      <c r="Q221" s="251"/>
      <c r="R221" s="251"/>
      <c r="S221" s="251"/>
      <c r="T221" s="252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3" t="s">
        <v>163</v>
      </c>
      <c r="AU221" s="253" t="s">
        <v>83</v>
      </c>
      <c r="AV221" s="14" t="s">
        <v>83</v>
      </c>
      <c r="AW221" s="14" t="s">
        <v>30</v>
      </c>
      <c r="AX221" s="14" t="s">
        <v>73</v>
      </c>
      <c r="AY221" s="253" t="s">
        <v>155</v>
      </c>
    </row>
    <row r="222" s="15" customFormat="1">
      <c r="A222" s="15"/>
      <c r="B222" s="254"/>
      <c r="C222" s="255"/>
      <c r="D222" s="234" t="s">
        <v>163</v>
      </c>
      <c r="E222" s="256" t="s">
        <v>1</v>
      </c>
      <c r="F222" s="257" t="s">
        <v>166</v>
      </c>
      <c r="G222" s="255"/>
      <c r="H222" s="258">
        <v>426.47000000000003</v>
      </c>
      <c r="I222" s="259"/>
      <c r="J222" s="255"/>
      <c r="K222" s="255"/>
      <c r="L222" s="260"/>
      <c r="M222" s="261"/>
      <c r="N222" s="262"/>
      <c r="O222" s="262"/>
      <c r="P222" s="262"/>
      <c r="Q222" s="262"/>
      <c r="R222" s="262"/>
      <c r="S222" s="262"/>
      <c r="T222" s="263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64" t="s">
        <v>163</v>
      </c>
      <c r="AU222" s="264" t="s">
        <v>83</v>
      </c>
      <c r="AV222" s="15" t="s">
        <v>162</v>
      </c>
      <c r="AW222" s="15" t="s">
        <v>30</v>
      </c>
      <c r="AX222" s="15" t="s">
        <v>81</v>
      </c>
      <c r="AY222" s="264" t="s">
        <v>155</v>
      </c>
    </row>
    <row r="223" s="2" customFormat="1" ht="33" customHeight="1">
      <c r="A223" s="39"/>
      <c r="B223" s="40"/>
      <c r="C223" s="219" t="s">
        <v>223</v>
      </c>
      <c r="D223" s="219" t="s">
        <v>157</v>
      </c>
      <c r="E223" s="220" t="s">
        <v>697</v>
      </c>
      <c r="F223" s="221" t="s">
        <v>698</v>
      </c>
      <c r="G223" s="222" t="s">
        <v>160</v>
      </c>
      <c r="H223" s="223">
        <v>692.11000000000001</v>
      </c>
      <c r="I223" s="224"/>
      <c r="J223" s="225">
        <f>ROUND(I223*H223,2)</f>
        <v>0</v>
      </c>
      <c r="K223" s="221" t="s">
        <v>161</v>
      </c>
      <c r="L223" s="45"/>
      <c r="M223" s="226" t="s">
        <v>1</v>
      </c>
      <c r="N223" s="227" t="s">
        <v>38</v>
      </c>
      <c r="O223" s="92"/>
      <c r="P223" s="228">
        <f>O223*H223</f>
        <v>0</v>
      </c>
      <c r="Q223" s="228">
        <v>0.00022000000000000001</v>
      </c>
      <c r="R223" s="228">
        <f>Q223*H223</f>
        <v>0.15226420000000002</v>
      </c>
      <c r="S223" s="228">
        <v>0</v>
      </c>
      <c r="T223" s="22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0" t="s">
        <v>200</v>
      </c>
      <c r="AT223" s="230" t="s">
        <v>157</v>
      </c>
      <c r="AU223" s="230" t="s">
        <v>83</v>
      </c>
      <c r="AY223" s="18" t="s">
        <v>155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8" t="s">
        <v>81</v>
      </c>
      <c r="BK223" s="231">
        <f>ROUND(I223*H223,2)</f>
        <v>0</v>
      </c>
      <c r="BL223" s="18" t="s">
        <v>200</v>
      </c>
      <c r="BM223" s="230" t="s">
        <v>230</v>
      </c>
    </row>
    <row r="224" s="13" customFormat="1">
      <c r="A224" s="13"/>
      <c r="B224" s="232"/>
      <c r="C224" s="233"/>
      <c r="D224" s="234" t="s">
        <v>163</v>
      </c>
      <c r="E224" s="235" t="s">
        <v>1</v>
      </c>
      <c r="F224" s="236" t="s">
        <v>1029</v>
      </c>
      <c r="G224" s="233"/>
      <c r="H224" s="235" t="s">
        <v>1</v>
      </c>
      <c r="I224" s="237"/>
      <c r="J224" s="233"/>
      <c r="K224" s="233"/>
      <c r="L224" s="238"/>
      <c r="M224" s="239"/>
      <c r="N224" s="240"/>
      <c r="O224" s="240"/>
      <c r="P224" s="240"/>
      <c r="Q224" s="240"/>
      <c r="R224" s="240"/>
      <c r="S224" s="240"/>
      <c r="T224" s="24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2" t="s">
        <v>163</v>
      </c>
      <c r="AU224" s="242" t="s">
        <v>83</v>
      </c>
      <c r="AV224" s="13" t="s">
        <v>81</v>
      </c>
      <c r="AW224" s="13" t="s">
        <v>30</v>
      </c>
      <c r="AX224" s="13" t="s">
        <v>73</v>
      </c>
      <c r="AY224" s="242" t="s">
        <v>155</v>
      </c>
    </row>
    <row r="225" s="13" customFormat="1">
      <c r="A225" s="13"/>
      <c r="B225" s="232"/>
      <c r="C225" s="233"/>
      <c r="D225" s="234" t="s">
        <v>163</v>
      </c>
      <c r="E225" s="235" t="s">
        <v>1</v>
      </c>
      <c r="F225" s="236" t="s">
        <v>1030</v>
      </c>
      <c r="G225" s="233"/>
      <c r="H225" s="235" t="s">
        <v>1</v>
      </c>
      <c r="I225" s="237"/>
      <c r="J225" s="233"/>
      <c r="K225" s="233"/>
      <c r="L225" s="238"/>
      <c r="M225" s="239"/>
      <c r="N225" s="240"/>
      <c r="O225" s="240"/>
      <c r="P225" s="240"/>
      <c r="Q225" s="240"/>
      <c r="R225" s="240"/>
      <c r="S225" s="240"/>
      <c r="T225" s="24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2" t="s">
        <v>163</v>
      </c>
      <c r="AU225" s="242" t="s">
        <v>83</v>
      </c>
      <c r="AV225" s="13" t="s">
        <v>81</v>
      </c>
      <c r="AW225" s="13" t="s">
        <v>30</v>
      </c>
      <c r="AX225" s="13" t="s">
        <v>73</v>
      </c>
      <c r="AY225" s="242" t="s">
        <v>155</v>
      </c>
    </row>
    <row r="226" s="14" customFormat="1">
      <c r="A226" s="14"/>
      <c r="B226" s="243"/>
      <c r="C226" s="244"/>
      <c r="D226" s="234" t="s">
        <v>163</v>
      </c>
      <c r="E226" s="245" t="s">
        <v>1</v>
      </c>
      <c r="F226" s="246" t="s">
        <v>1031</v>
      </c>
      <c r="G226" s="244"/>
      <c r="H226" s="247">
        <v>220.00999999999999</v>
      </c>
      <c r="I226" s="248"/>
      <c r="J226" s="244"/>
      <c r="K226" s="244"/>
      <c r="L226" s="249"/>
      <c r="M226" s="250"/>
      <c r="N226" s="251"/>
      <c r="O226" s="251"/>
      <c r="P226" s="251"/>
      <c r="Q226" s="251"/>
      <c r="R226" s="251"/>
      <c r="S226" s="251"/>
      <c r="T226" s="25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3" t="s">
        <v>163</v>
      </c>
      <c r="AU226" s="253" t="s">
        <v>83</v>
      </c>
      <c r="AV226" s="14" t="s">
        <v>83</v>
      </c>
      <c r="AW226" s="14" t="s">
        <v>30</v>
      </c>
      <c r="AX226" s="14" t="s">
        <v>73</v>
      </c>
      <c r="AY226" s="253" t="s">
        <v>155</v>
      </c>
    </row>
    <row r="227" s="16" customFormat="1">
      <c r="A227" s="16"/>
      <c r="B227" s="279"/>
      <c r="C227" s="280"/>
      <c r="D227" s="234" t="s">
        <v>163</v>
      </c>
      <c r="E227" s="281" t="s">
        <v>1</v>
      </c>
      <c r="F227" s="282" t="s">
        <v>302</v>
      </c>
      <c r="G227" s="280"/>
      <c r="H227" s="283">
        <v>220.00999999999999</v>
      </c>
      <c r="I227" s="284"/>
      <c r="J227" s="280"/>
      <c r="K227" s="280"/>
      <c r="L227" s="285"/>
      <c r="M227" s="286"/>
      <c r="N227" s="287"/>
      <c r="O227" s="287"/>
      <c r="P227" s="287"/>
      <c r="Q227" s="287"/>
      <c r="R227" s="287"/>
      <c r="S227" s="287"/>
      <c r="T227" s="288"/>
      <c r="U227" s="16"/>
      <c r="V227" s="16"/>
      <c r="W227" s="16"/>
      <c r="X227" s="16"/>
      <c r="Y227" s="16"/>
      <c r="Z227" s="16"/>
      <c r="AA227" s="16"/>
      <c r="AB227" s="16"/>
      <c r="AC227" s="16"/>
      <c r="AD227" s="16"/>
      <c r="AE227" s="16"/>
      <c r="AT227" s="289" t="s">
        <v>163</v>
      </c>
      <c r="AU227" s="289" t="s">
        <v>83</v>
      </c>
      <c r="AV227" s="16" t="s">
        <v>169</v>
      </c>
      <c r="AW227" s="16" t="s">
        <v>30</v>
      </c>
      <c r="AX227" s="16" t="s">
        <v>73</v>
      </c>
      <c r="AY227" s="289" t="s">
        <v>155</v>
      </c>
    </row>
    <row r="228" s="13" customFormat="1">
      <c r="A228" s="13"/>
      <c r="B228" s="232"/>
      <c r="C228" s="233"/>
      <c r="D228" s="234" t="s">
        <v>163</v>
      </c>
      <c r="E228" s="235" t="s">
        <v>1</v>
      </c>
      <c r="F228" s="236" t="s">
        <v>1032</v>
      </c>
      <c r="G228" s="233"/>
      <c r="H228" s="235" t="s">
        <v>1</v>
      </c>
      <c r="I228" s="237"/>
      <c r="J228" s="233"/>
      <c r="K228" s="233"/>
      <c r="L228" s="238"/>
      <c r="M228" s="239"/>
      <c r="N228" s="240"/>
      <c r="O228" s="240"/>
      <c r="P228" s="240"/>
      <c r="Q228" s="240"/>
      <c r="R228" s="240"/>
      <c r="S228" s="240"/>
      <c r="T228" s="24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2" t="s">
        <v>163</v>
      </c>
      <c r="AU228" s="242" t="s">
        <v>83</v>
      </c>
      <c r="AV228" s="13" t="s">
        <v>81</v>
      </c>
      <c r="AW228" s="13" t="s">
        <v>30</v>
      </c>
      <c r="AX228" s="13" t="s">
        <v>73</v>
      </c>
      <c r="AY228" s="242" t="s">
        <v>155</v>
      </c>
    </row>
    <row r="229" s="14" customFormat="1">
      <c r="A229" s="14"/>
      <c r="B229" s="243"/>
      <c r="C229" s="244"/>
      <c r="D229" s="234" t="s">
        <v>163</v>
      </c>
      <c r="E229" s="245" t="s">
        <v>1</v>
      </c>
      <c r="F229" s="246" t="s">
        <v>1033</v>
      </c>
      <c r="G229" s="244"/>
      <c r="H229" s="247">
        <v>376.5</v>
      </c>
      <c r="I229" s="248"/>
      <c r="J229" s="244"/>
      <c r="K229" s="244"/>
      <c r="L229" s="249"/>
      <c r="M229" s="250"/>
      <c r="N229" s="251"/>
      <c r="O229" s="251"/>
      <c r="P229" s="251"/>
      <c r="Q229" s="251"/>
      <c r="R229" s="251"/>
      <c r="S229" s="251"/>
      <c r="T229" s="25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3" t="s">
        <v>163</v>
      </c>
      <c r="AU229" s="253" t="s">
        <v>83</v>
      </c>
      <c r="AV229" s="14" t="s">
        <v>83</v>
      </c>
      <c r="AW229" s="14" t="s">
        <v>30</v>
      </c>
      <c r="AX229" s="14" t="s">
        <v>73</v>
      </c>
      <c r="AY229" s="253" t="s">
        <v>155</v>
      </c>
    </row>
    <row r="230" s="16" customFormat="1">
      <c r="A230" s="16"/>
      <c r="B230" s="279"/>
      <c r="C230" s="280"/>
      <c r="D230" s="234" t="s">
        <v>163</v>
      </c>
      <c r="E230" s="281" t="s">
        <v>1</v>
      </c>
      <c r="F230" s="282" t="s">
        <v>302</v>
      </c>
      <c r="G230" s="280"/>
      <c r="H230" s="283">
        <v>376.5</v>
      </c>
      <c r="I230" s="284"/>
      <c r="J230" s="280"/>
      <c r="K230" s="280"/>
      <c r="L230" s="285"/>
      <c r="M230" s="286"/>
      <c r="N230" s="287"/>
      <c r="O230" s="287"/>
      <c r="P230" s="287"/>
      <c r="Q230" s="287"/>
      <c r="R230" s="287"/>
      <c r="S230" s="287"/>
      <c r="T230" s="288"/>
      <c r="U230" s="16"/>
      <c r="V230" s="16"/>
      <c r="W230" s="16"/>
      <c r="X230" s="16"/>
      <c r="Y230" s="16"/>
      <c r="Z230" s="16"/>
      <c r="AA230" s="16"/>
      <c r="AB230" s="16"/>
      <c r="AC230" s="16"/>
      <c r="AD230" s="16"/>
      <c r="AE230" s="16"/>
      <c r="AT230" s="289" t="s">
        <v>163</v>
      </c>
      <c r="AU230" s="289" t="s">
        <v>83</v>
      </c>
      <c r="AV230" s="16" t="s">
        <v>169</v>
      </c>
      <c r="AW230" s="16" t="s">
        <v>30</v>
      </c>
      <c r="AX230" s="16" t="s">
        <v>73</v>
      </c>
      <c r="AY230" s="289" t="s">
        <v>155</v>
      </c>
    </row>
    <row r="231" s="13" customFormat="1">
      <c r="A231" s="13"/>
      <c r="B231" s="232"/>
      <c r="C231" s="233"/>
      <c r="D231" s="234" t="s">
        <v>163</v>
      </c>
      <c r="E231" s="235" t="s">
        <v>1</v>
      </c>
      <c r="F231" s="236" t="s">
        <v>1034</v>
      </c>
      <c r="G231" s="233"/>
      <c r="H231" s="235" t="s">
        <v>1</v>
      </c>
      <c r="I231" s="237"/>
      <c r="J231" s="233"/>
      <c r="K231" s="233"/>
      <c r="L231" s="238"/>
      <c r="M231" s="239"/>
      <c r="N231" s="240"/>
      <c r="O231" s="240"/>
      <c r="P231" s="240"/>
      <c r="Q231" s="240"/>
      <c r="R231" s="240"/>
      <c r="S231" s="240"/>
      <c r="T231" s="24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2" t="s">
        <v>163</v>
      </c>
      <c r="AU231" s="242" t="s">
        <v>83</v>
      </c>
      <c r="AV231" s="13" t="s">
        <v>81</v>
      </c>
      <c r="AW231" s="13" t="s">
        <v>30</v>
      </c>
      <c r="AX231" s="13" t="s">
        <v>73</v>
      </c>
      <c r="AY231" s="242" t="s">
        <v>155</v>
      </c>
    </row>
    <row r="232" s="14" customFormat="1">
      <c r="A232" s="14"/>
      <c r="B232" s="243"/>
      <c r="C232" s="244"/>
      <c r="D232" s="234" t="s">
        <v>163</v>
      </c>
      <c r="E232" s="245" t="s">
        <v>1</v>
      </c>
      <c r="F232" s="246" t="s">
        <v>1035</v>
      </c>
      <c r="G232" s="244"/>
      <c r="H232" s="247">
        <v>26.239999999999998</v>
      </c>
      <c r="I232" s="248"/>
      <c r="J232" s="244"/>
      <c r="K232" s="244"/>
      <c r="L232" s="249"/>
      <c r="M232" s="250"/>
      <c r="N232" s="251"/>
      <c r="O232" s="251"/>
      <c r="P232" s="251"/>
      <c r="Q232" s="251"/>
      <c r="R232" s="251"/>
      <c r="S232" s="251"/>
      <c r="T232" s="25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3" t="s">
        <v>163</v>
      </c>
      <c r="AU232" s="253" t="s">
        <v>83</v>
      </c>
      <c r="AV232" s="14" t="s">
        <v>83</v>
      </c>
      <c r="AW232" s="14" t="s">
        <v>30</v>
      </c>
      <c r="AX232" s="14" t="s">
        <v>73</v>
      </c>
      <c r="AY232" s="253" t="s">
        <v>155</v>
      </c>
    </row>
    <row r="233" s="14" customFormat="1">
      <c r="A233" s="14"/>
      <c r="B233" s="243"/>
      <c r="C233" s="244"/>
      <c r="D233" s="234" t="s">
        <v>163</v>
      </c>
      <c r="E233" s="245" t="s">
        <v>1</v>
      </c>
      <c r="F233" s="246" t="s">
        <v>1036</v>
      </c>
      <c r="G233" s="244"/>
      <c r="H233" s="247">
        <v>69.359999999999999</v>
      </c>
      <c r="I233" s="248"/>
      <c r="J233" s="244"/>
      <c r="K233" s="244"/>
      <c r="L233" s="249"/>
      <c r="M233" s="250"/>
      <c r="N233" s="251"/>
      <c r="O233" s="251"/>
      <c r="P233" s="251"/>
      <c r="Q233" s="251"/>
      <c r="R233" s="251"/>
      <c r="S233" s="251"/>
      <c r="T233" s="252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3" t="s">
        <v>163</v>
      </c>
      <c r="AU233" s="253" t="s">
        <v>83</v>
      </c>
      <c r="AV233" s="14" t="s">
        <v>83</v>
      </c>
      <c r="AW233" s="14" t="s">
        <v>30</v>
      </c>
      <c r="AX233" s="14" t="s">
        <v>73</v>
      </c>
      <c r="AY233" s="253" t="s">
        <v>155</v>
      </c>
    </row>
    <row r="234" s="16" customFormat="1">
      <c r="A234" s="16"/>
      <c r="B234" s="279"/>
      <c r="C234" s="280"/>
      <c r="D234" s="234" t="s">
        <v>163</v>
      </c>
      <c r="E234" s="281" t="s">
        <v>1</v>
      </c>
      <c r="F234" s="282" t="s">
        <v>302</v>
      </c>
      <c r="G234" s="280"/>
      <c r="H234" s="283">
        <v>95.599999999999994</v>
      </c>
      <c r="I234" s="284"/>
      <c r="J234" s="280"/>
      <c r="K234" s="280"/>
      <c r="L234" s="285"/>
      <c r="M234" s="286"/>
      <c r="N234" s="287"/>
      <c r="O234" s="287"/>
      <c r="P234" s="287"/>
      <c r="Q234" s="287"/>
      <c r="R234" s="287"/>
      <c r="S234" s="287"/>
      <c r="T234" s="288"/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T234" s="289" t="s">
        <v>163</v>
      </c>
      <c r="AU234" s="289" t="s">
        <v>83</v>
      </c>
      <c r="AV234" s="16" t="s">
        <v>169</v>
      </c>
      <c r="AW234" s="16" t="s">
        <v>30</v>
      </c>
      <c r="AX234" s="16" t="s">
        <v>73</v>
      </c>
      <c r="AY234" s="289" t="s">
        <v>155</v>
      </c>
    </row>
    <row r="235" s="15" customFormat="1">
      <c r="A235" s="15"/>
      <c r="B235" s="254"/>
      <c r="C235" s="255"/>
      <c r="D235" s="234" t="s">
        <v>163</v>
      </c>
      <c r="E235" s="256" t="s">
        <v>1</v>
      </c>
      <c r="F235" s="257" t="s">
        <v>166</v>
      </c>
      <c r="G235" s="255"/>
      <c r="H235" s="258">
        <v>692.11000000000001</v>
      </c>
      <c r="I235" s="259"/>
      <c r="J235" s="255"/>
      <c r="K235" s="255"/>
      <c r="L235" s="260"/>
      <c r="M235" s="261"/>
      <c r="N235" s="262"/>
      <c r="O235" s="262"/>
      <c r="P235" s="262"/>
      <c r="Q235" s="262"/>
      <c r="R235" s="262"/>
      <c r="S235" s="262"/>
      <c r="T235" s="263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64" t="s">
        <v>163</v>
      </c>
      <c r="AU235" s="264" t="s">
        <v>83</v>
      </c>
      <c r="AV235" s="15" t="s">
        <v>162</v>
      </c>
      <c r="AW235" s="15" t="s">
        <v>30</v>
      </c>
      <c r="AX235" s="15" t="s">
        <v>81</v>
      </c>
      <c r="AY235" s="264" t="s">
        <v>155</v>
      </c>
    </row>
    <row r="236" s="2" customFormat="1" ht="24.15" customHeight="1">
      <c r="A236" s="39"/>
      <c r="B236" s="40"/>
      <c r="C236" s="219" t="s">
        <v>196</v>
      </c>
      <c r="D236" s="219" t="s">
        <v>157</v>
      </c>
      <c r="E236" s="220" t="s">
        <v>705</v>
      </c>
      <c r="F236" s="221" t="s">
        <v>706</v>
      </c>
      <c r="G236" s="222" t="s">
        <v>160</v>
      </c>
      <c r="H236" s="223">
        <v>877.25999999999999</v>
      </c>
      <c r="I236" s="224"/>
      <c r="J236" s="225">
        <f>ROUND(I236*H236,2)</f>
        <v>0</v>
      </c>
      <c r="K236" s="221" t="s">
        <v>161</v>
      </c>
      <c r="L236" s="45"/>
      <c r="M236" s="226" t="s">
        <v>1</v>
      </c>
      <c r="N236" s="227" t="s">
        <v>38</v>
      </c>
      <c r="O236" s="92"/>
      <c r="P236" s="228">
        <f>O236*H236</f>
        <v>0</v>
      </c>
      <c r="Q236" s="228">
        <v>0</v>
      </c>
      <c r="R236" s="228">
        <f>Q236*H236</f>
        <v>0</v>
      </c>
      <c r="S236" s="228">
        <v>0</v>
      </c>
      <c r="T236" s="22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0" t="s">
        <v>200</v>
      </c>
      <c r="AT236" s="230" t="s">
        <v>157</v>
      </c>
      <c r="AU236" s="230" t="s">
        <v>83</v>
      </c>
      <c r="AY236" s="18" t="s">
        <v>155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8" t="s">
        <v>81</v>
      </c>
      <c r="BK236" s="231">
        <f>ROUND(I236*H236,2)</f>
        <v>0</v>
      </c>
      <c r="BL236" s="18" t="s">
        <v>200</v>
      </c>
      <c r="BM236" s="230" t="s">
        <v>237</v>
      </c>
    </row>
    <row r="237" s="13" customFormat="1">
      <c r="A237" s="13"/>
      <c r="B237" s="232"/>
      <c r="C237" s="233"/>
      <c r="D237" s="234" t="s">
        <v>163</v>
      </c>
      <c r="E237" s="235" t="s">
        <v>1</v>
      </c>
      <c r="F237" s="236" t="s">
        <v>1029</v>
      </c>
      <c r="G237" s="233"/>
      <c r="H237" s="235" t="s">
        <v>1</v>
      </c>
      <c r="I237" s="237"/>
      <c r="J237" s="233"/>
      <c r="K237" s="233"/>
      <c r="L237" s="238"/>
      <c r="M237" s="239"/>
      <c r="N237" s="240"/>
      <c r="O237" s="240"/>
      <c r="P237" s="240"/>
      <c r="Q237" s="240"/>
      <c r="R237" s="240"/>
      <c r="S237" s="240"/>
      <c r="T237" s="24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2" t="s">
        <v>163</v>
      </c>
      <c r="AU237" s="242" t="s">
        <v>83</v>
      </c>
      <c r="AV237" s="13" t="s">
        <v>81</v>
      </c>
      <c r="AW237" s="13" t="s">
        <v>30</v>
      </c>
      <c r="AX237" s="13" t="s">
        <v>73</v>
      </c>
      <c r="AY237" s="242" t="s">
        <v>155</v>
      </c>
    </row>
    <row r="238" s="13" customFormat="1">
      <c r="A238" s="13"/>
      <c r="B238" s="232"/>
      <c r="C238" s="233"/>
      <c r="D238" s="234" t="s">
        <v>163</v>
      </c>
      <c r="E238" s="235" t="s">
        <v>1</v>
      </c>
      <c r="F238" s="236" t="s">
        <v>1030</v>
      </c>
      <c r="G238" s="233"/>
      <c r="H238" s="235" t="s">
        <v>1</v>
      </c>
      <c r="I238" s="237"/>
      <c r="J238" s="233"/>
      <c r="K238" s="233"/>
      <c r="L238" s="238"/>
      <c r="M238" s="239"/>
      <c r="N238" s="240"/>
      <c r="O238" s="240"/>
      <c r="P238" s="240"/>
      <c r="Q238" s="240"/>
      <c r="R238" s="240"/>
      <c r="S238" s="240"/>
      <c r="T238" s="24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2" t="s">
        <v>163</v>
      </c>
      <c r="AU238" s="242" t="s">
        <v>83</v>
      </c>
      <c r="AV238" s="13" t="s">
        <v>81</v>
      </c>
      <c r="AW238" s="13" t="s">
        <v>30</v>
      </c>
      <c r="AX238" s="13" t="s">
        <v>73</v>
      </c>
      <c r="AY238" s="242" t="s">
        <v>155</v>
      </c>
    </row>
    <row r="239" s="14" customFormat="1">
      <c r="A239" s="14"/>
      <c r="B239" s="243"/>
      <c r="C239" s="244"/>
      <c r="D239" s="234" t="s">
        <v>163</v>
      </c>
      <c r="E239" s="245" t="s">
        <v>1</v>
      </c>
      <c r="F239" s="246" t="s">
        <v>1052</v>
      </c>
      <c r="G239" s="244"/>
      <c r="H239" s="247">
        <v>220.00999999999999</v>
      </c>
      <c r="I239" s="248"/>
      <c r="J239" s="244"/>
      <c r="K239" s="244"/>
      <c r="L239" s="249"/>
      <c r="M239" s="250"/>
      <c r="N239" s="251"/>
      <c r="O239" s="251"/>
      <c r="P239" s="251"/>
      <c r="Q239" s="251"/>
      <c r="R239" s="251"/>
      <c r="S239" s="251"/>
      <c r="T239" s="252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3" t="s">
        <v>163</v>
      </c>
      <c r="AU239" s="253" t="s">
        <v>83</v>
      </c>
      <c r="AV239" s="14" t="s">
        <v>83</v>
      </c>
      <c r="AW239" s="14" t="s">
        <v>30</v>
      </c>
      <c r="AX239" s="14" t="s">
        <v>73</v>
      </c>
      <c r="AY239" s="253" t="s">
        <v>155</v>
      </c>
    </row>
    <row r="240" s="14" customFormat="1">
      <c r="A240" s="14"/>
      <c r="B240" s="243"/>
      <c r="C240" s="244"/>
      <c r="D240" s="234" t="s">
        <v>163</v>
      </c>
      <c r="E240" s="245" t="s">
        <v>1</v>
      </c>
      <c r="F240" s="246" t="s">
        <v>1053</v>
      </c>
      <c r="G240" s="244"/>
      <c r="H240" s="247">
        <v>32.450000000000003</v>
      </c>
      <c r="I240" s="248"/>
      <c r="J240" s="244"/>
      <c r="K240" s="244"/>
      <c r="L240" s="249"/>
      <c r="M240" s="250"/>
      <c r="N240" s="251"/>
      <c r="O240" s="251"/>
      <c r="P240" s="251"/>
      <c r="Q240" s="251"/>
      <c r="R240" s="251"/>
      <c r="S240" s="251"/>
      <c r="T240" s="252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3" t="s">
        <v>163</v>
      </c>
      <c r="AU240" s="253" t="s">
        <v>83</v>
      </c>
      <c r="AV240" s="14" t="s">
        <v>83</v>
      </c>
      <c r="AW240" s="14" t="s">
        <v>30</v>
      </c>
      <c r="AX240" s="14" t="s">
        <v>73</v>
      </c>
      <c r="AY240" s="253" t="s">
        <v>155</v>
      </c>
    </row>
    <row r="241" s="14" customFormat="1">
      <c r="A241" s="14"/>
      <c r="B241" s="243"/>
      <c r="C241" s="244"/>
      <c r="D241" s="234" t="s">
        <v>163</v>
      </c>
      <c r="E241" s="245" t="s">
        <v>1</v>
      </c>
      <c r="F241" s="246" t="s">
        <v>1054</v>
      </c>
      <c r="G241" s="244"/>
      <c r="H241" s="247">
        <v>27.449999999999999</v>
      </c>
      <c r="I241" s="248"/>
      <c r="J241" s="244"/>
      <c r="K241" s="244"/>
      <c r="L241" s="249"/>
      <c r="M241" s="250"/>
      <c r="N241" s="251"/>
      <c r="O241" s="251"/>
      <c r="P241" s="251"/>
      <c r="Q241" s="251"/>
      <c r="R241" s="251"/>
      <c r="S241" s="251"/>
      <c r="T241" s="252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3" t="s">
        <v>163</v>
      </c>
      <c r="AU241" s="253" t="s">
        <v>83</v>
      </c>
      <c r="AV241" s="14" t="s">
        <v>83</v>
      </c>
      <c r="AW241" s="14" t="s">
        <v>30</v>
      </c>
      <c r="AX241" s="14" t="s">
        <v>73</v>
      </c>
      <c r="AY241" s="253" t="s">
        <v>155</v>
      </c>
    </row>
    <row r="242" s="16" customFormat="1">
      <c r="A242" s="16"/>
      <c r="B242" s="279"/>
      <c r="C242" s="280"/>
      <c r="D242" s="234" t="s">
        <v>163</v>
      </c>
      <c r="E242" s="281" t="s">
        <v>1</v>
      </c>
      <c r="F242" s="282" t="s">
        <v>302</v>
      </c>
      <c r="G242" s="280"/>
      <c r="H242" s="283">
        <v>279.90999999999997</v>
      </c>
      <c r="I242" s="284"/>
      <c r="J242" s="280"/>
      <c r="K242" s="280"/>
      <c r="L242" s="285"/>
      <c r="M242" s="286"/>
      <c r="N242" s="287"/>
      <c r="O242" s="287"/>
      <c r="P242" s="287"/>
      <c r="Q242" s="287"/>
      <c r="R242" s="287"/>
      <c r="S242" s="287"/>
      <c r="T242" s="288"/>
      <c r="U242" s="16"/>
      <c r="V242" s="16"/>
      <c r="W242" s="16"/>
      <c r="X242" s="16"/>
      <c r="Y242" s="16"/>
      <c r="Z242" s="16"/>
      <c r="AA242" s="16"/>
      <c r="AB242" s="16"/>
      <c r="AC242" s="16"/>
      <c r="AD242" s="16"/>
      <c r="AE242" s="16"/>
      <c r="AT242" s="289" t="s">
        <v>163</v>
      </c>
      <c r="AU242" s="289" t="s">
        <v>83</v>
      </c>
      <c r="AV242" s="16" t="s">
        <v>169</v>
      </c>
      <c r="AW242" s="16" t="s">
        <v>30</v>
      </c>
      <c r="AX242" s="16" t="s">
        <v>73</v>
      </c>
      <c r="AY242" s="289" t="s">
        <v>155</v>
      </c>
    </row>
    <row r="243" s="13" customFormat="1">
      <c r="A243" s="13"/>
      <c r="B243" s="232"/>
      <c r="C243" s="233"/>
      <c r="D243" s="234" t="s">
        <v>163</v>
      </c>
      <c r="E243" s="235" t="s">
        <v>1</v>
      </c>
      <c r="F243" s="236" t="s">
        <v>1032</v>
      </c>
      <c r="G243" s="233"/>
      <c r="H243" s="235" t="s">
        <v>1</v>
      </c>
      <c r="I243" s="237"/>
      <c r="J243" s="233"/>
      <c r="K243" s="233"/>
      <c r="L243" s="238"/>
      <c r="M243" s="239"/>
      <c r="N243" s="240"/>
      <c r="O243" s="240"/>
      <c r="P243" s="240"/>
      <c r="Q243" s="240"/>
      <c r="R243" s="240"/>
      <c r="S243" s="240"/>
      <c r="T243" s="24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2" t="s">
        <v>163</v>
      </c>
      <c r="AU243" s="242" t="s">
        <v>83</v>
      </c>
      <c r="AV243" s="13" t="s">
        <v>81</v>
      </c>
      <c r="AW243" s="13" t="s">
        <v>30</v>
      </c>
      <c r="AX243" s="13" t="s">
        <v>73</v>
      </c>
      <c r="AY243" s="242" t="s">
        <v>155</v>
      </c>
    </row>
    <row r="244" s="14" customFormat="1">
      <c r="A244" s="14"/>
      <c r="B244" s="243"/>
      <c r="C244" s="244"/>
      <c r="D244" s="234" t="s">
        <v>163</v>
      </c>
      <c r="E244" s="245" t="s">
        <v>1</v>
      </c>
      <c r="F244" s="246" t="s">
        <v>1055</v>
      </c>
      <c r="G244" s="244"/>
      <c r="H244" s="247">
        <v>376.5</v>
      </c>
      <c r="I244" s="248"/>
      <c r="J244" s="244"/>
      <c r="K244" s="244"/>
      <c r="L244" s="249"/>
      <c r="M244" s="250"/>
      <c r="N244" s="251"/>
      <c r="O244" s="251"/>
      <c r="P244" s="251"/>
      <c r="Q244" s="251"/>
      <c r="R244" s="251"/>
      <c r="S244" s="251"/>
      <c r="T244" s="25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3" t="s">
        <v>163</v>
      </c>
      <c r="AU244" s="253" t="s">
        <v>83</v>
      </c>
      <c r="AV244" s="14" t="s">
        <v>83</v>
      </c>
      <c r="AW244" s="14" t="s">
        <v>30</v>
      </c>
      <c r="AX244" s="14" t="s">
        <v>73</v>
      </c>
      <c r="AY244" s="253" t="s">
        <v>155</v>
      </c>
    </row>
    <row r="245" s="14" customFormat="1">
      <c r="A245" s="14"/>
      <c r="B245" s="243"/>
      <c r="C245" s="244"/>
      <c r="D245" s="234" t="s">
        <v>163</v>
      </c>
      <c r="E245" s="245" t="s">
        <v>1</v>
      </c>
      <c r="F245" s="246" t="s">
        <v>1056</v>
      </c>
      <c r="G245" s="244"/>
      <c r="H245" s="247">
        <v>41.200000000000003</v>
      </c>
      <c r="I245" s="248"/>
      <c r="J245" s="244"/>
      <c r="K245" s="244"/>
      <c r="L245" s="249"/>
      <c r="M245" s="250"/>
      <c r="N245" s="251"/>
      <c r="O245" s="251"/>
      <c r="P245" s="251"/>
      <c r="Q245" s="251"/>
      <c r="R245" s="251"/>
      <c r="S245" s="251"/>
      <c r="T245" s="252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3" t="s">
        <v>163</v>
      </c>
      <c r="AU245" s="253" t="s">
        <v>83</v>
      </c>
      <c r="AV245" s="14" t="s">
        <v>83</v>
      </c>
      <c r="AW245" s="14" t="s">
        <v>30</v>
      </c>
      <c r="AX245" s="14" t="s">
        <v>73</v>
      </c>
      <c r="AY245" s="253" t="s">
        <v>155</v>
      </c>
    </row>
    <row r="246" s="14" customFormat="1">
      <c r="A246" s="14"/>
      <c r="B246" s="243"/>
      <c r="C246" s="244"/>
      <c r="D246" s="234" t="s">
        <v>163</v>
      </c>
      <c r="E246" s="245" t="s">
        <v>1</v>
      </c>
      <c r="F246" s="246" t="s">
        <v>1057</v>
      </c>
      <c r="G246" s="244"/>
      <c r="H246" s="247">
        <v>41</v>
      </c>
      <c r="I246" s="248"/>
      <c r="J246" s="244"/>
      <c r="K246" s="244"/>
      <c r="L246" s="249"/>
      <c r="M246" s="250"/>
      <c r="N246" s="251"/>
      <c r="O246" s="251"/>
      <c r="P246" s="251"/>
      <c r="Q246" s="251"/>
      <c r="R246" s="251"/>
      <c r="S246" s="251"/>
      <c r="T246" s="25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3" t="s">
        <v>163</v>
      </c>
      <c r="AU246" s="253" t="s">
        <v>83</v>
      </c>
      <c r="AV246" s="14" t="s">
        <v>83</v>
      </c>
      <c r="AW246" s="14" t="s">
        <v>30</v>
      </c>
      <c r="AX246" s="14" t="s">
        <v>73</v>
      </c>
      <c r="AY246" s="253" t="s">
        <v>155</v>
      </c>
    </row>
    <row r="247" s="16" customFormat="1">
      <c r="A247" s="16"/>
      <c r="B247" s="279"/>
      <c r="C247" s="280"/>
      <c r="D247" s="234" t="s">
        <v>163</v>
      </c>
      <c r="E247" s="281" t="s">
        <v>1</v>
      </c>
      <c r="F247" s="282" t="s">
        <v>302</v>
      </c>
      <c r="G247" s="280"/>
      <c r="H247" s="283">
        <v>458.69999999999999</v>
      </c>
      <c r="I247" s="284"/>
      <c r="J247" s="280"/>
      <c r="K247" s="280"/>
      <c r="L247" s="285"/>
      <c r="M247" s="286"/>
      <c r="N247" s="287"/>
      <c r="O247" s="287"/>
      <c r="P247" s="287"/>
      <c r="Q247" s="287"/>
      <c r="R247" s="287"/>
      <c r="S247" s="287"/>
      <c r="T247" s="288"/>
      <c r="U247" s="16"/>
      <c r="V247" s="16"/>
      <c r="W247" s="16"/>
      <c r="X247" s="16"/>
      <c r="Y247" s="16"/>
      <c r="Z247" s="16"/>
      <c r="AA247" s="16"/>
      <c r="AB247" s="16"/>
      <c r="AC247" s="16"/>
      <c r="AD247" s="16"/>
      <c r="AE247" s="16"/>
      <c r="AT247" s="289" t="s">
        <v>163</v>
      </c>
      <c r="AU247" s="289" t="s">
        <v>83</v>
      </c>
      <c r="AV247" s="16" t="s">
        <v>169</v>
      </c>
      <c r="AW247" s="16" t="s">
        <v>30</v>
      </c>
      <c r="AX247" s="16" t="s">
        <v>73</v>
      </c>
      <c r="AY247" s="289" t="s">
        <v>155</v>
      </c>
    </row>
    <row r="248" s="13" customFormat="1">
      <c r="A248" s="13"/>
      <c r="B248" s="232"/>
      <c r="C248" s="233"/>
      <c r="D248" s="234" t="s">
        <v>163</v>
      </c>
      <c r="E248" s="235" t="s">
        <v>1</v>
      </c>
      <c r="F248" s="236" t="s">
        <v>1034</v>
      </c>
      <c r="G248" s="233"/>
      <c r="H248" s="235" t="s">
        <v>1</v>
      </c>
      <c r="I248" s="237"/>
      <c r="J248" s="233"/>
      <c r="K248" s="233"/>
      <c r="L248" s="238"/>
      <c r="M248" s="239"/>
      <c r="N248" s="240"/>
      <c r="O248" s="240"/>
      <c r="P248" s="240"/>
      <c r="Q248" s="240"/>
      <c r="R248" s="240"/>
      <c r="S248" s="240"/>
      <c r="T248" s="24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2" t="s">
        <v>163</v>
      </c>
      <c r="AU248" s="242" t="s">
        <v>83</v>
      </c>
      <c r="AV248" s="13" t="s">
        <v>81</v>
      </c>
      <c r="AW248" s="13" t="s">
        <v>30</v>
      </c>
      <c r="AX248" s="13" t="s">
        <v>73</v>
      </c>
      <c r="AY248" s="242" t="s">
        <v>155</v>
      </c>
    </row>
    <row r="249" s="14" customFormat="1">
      <c r="A249" s="14"/>
      <c r="B249" s="243"/>
      <c r="C249" s="244"/>
      <c r="D249" s="234" t="s">
        <v>163</v>
      </c>
      <c r="E249" s="245" t="s">
        <v>1</v>
      </c>
      <c r="F249" s="246" t="s">
        <v>1058</v>
      </c>
      <c r="G249" s="244"/>
      <c r="H249" s="247">
        <v>26.239999999999998</v>
      </c>
      <c r="I249" s="248"/>
      <c r="J249" s="244"/>
      <c r="K249" s="244"/>
      <c r="L249" s="249"/>
      <c r="M249" s="250"/>
      <c r="N249" s="251"/>
      <c r="O249" s="251"/>
      <c r="P249" s="251"/>
      <c r="Q249" s="251"/>
      <c r="R249" s="251"/>
      <c r="S249" s="251"/>
      <c r="T249" s="25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3" t="s">
        <v>163</v>
      </c>
      <c r="AU249" s="253" t="s">
        <v>83</v>
      </c>
      <c r="AV249" s="14" t="s">
        <v>83</v>
      </c>
      <c r="AW249" s="14" t="s">
        <v>30</v>
      </c>
      <c r="AX249" s="14" t="s">
        <v>73</v>
      </c>
      <c r="AY249" s="253" t="s">
        <v>155</v>
      </c>
    </row>
    <row r="250" s="14" customFormat="1">
      <c r="A250" s="14"/>
      <c r="B250" s="243"/>
      <c r="C250" s="244"/>
      <c r="D250" s="234" t="s">
        <v>163</v>
      </c>
      <c r="E250" s="245" t="s">
        <v>1</v>
      </c>
      <c r="F250" s="246" t="s">
        <v>1036</v>
      </c>
      <c r="G250" s="244"/>
      <c r="H250" s="247">
        <v>69.359999999999999</v>
      </c>
      <c r="I250" s="248"/>
      <c r="J250" s="244"/>
      <c r="K250" s="244"/>
      <c r="L250" s="249"/>
      <c r="M250" s="250"/>
      <c r="N250" s="251"/>
      <c r="O250" s="251"/>
      <c r="P250" s="251"/>
      <c r="Q250" s="251"/>
      <c r="R250" s="251"/>
      <c r="S250" s="251"/>
      <c r="T250" s="25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3" t="s">
        <v>163</v>
      </c>
      <c r="AU250" s="253" t="s">
        <v>83</v>
      </c>
      <c r="AV250" s="14" t="s">
        <v>83</v>
      </c>
      <c r="AW250" s="14" t="s">
        <v>30</v>
      </c>
      <c r="AX250" s="14" t="s">
        <v>73</v>
      </c>
      <c r="AY250" s="253" t="s">
        <v>155</v>
      </c>
    </row>
    <row r="251" s="14" customFormat="1">
      <c r="A251" s="14"/>
      <c r="B251" s="243"/>
      <c r="C251" s="244"/>
      <c r="D251" s="234" t="s">
        <v>163</v>
      </c>
      <c r="E251" s="245" t="s">
        <v>1</v>
      </c>
      <c r="F251" s="246" t="s">
        <v>1059</v>
      </c>
      <c r="G251" s="244"/>
      <c r="H251" s="247">
        <v>21.524999999999999</v>
      </c>
      <c r="I251" s="248"/>
      <c r="J251" s="244"/>
      <c r="K251" s="244"/>
      <c r="L251" s="249"/>
      <c r="M251" s="250"/>
      <c r="N251" s="251"/>
      <c r="O251" s="251"/>
      <c r="P251" s="251"/>
      <c r="Q251" s="251"/>
      <c r="R251" s="251"/>
      <c r="S251" s="251"/>
      <c r="T251" s="25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3" t="s">
        <v>163</v>
      </c>
      <c r="AU251" s="253" t="s">
        <v>83</v>
      </c>
      <c r="AV251" s="14" t="s">
        <v>83</v>
      </c>
      <c r="AW251" s="14" t="s">
        <v>30</v>
      </c>
      <c r="AX251" s="14" t="s">
        <v>73</v>
      </c>
      <c r="AY251" s="253" t="s">
        <v>155</v>
      </c>
    </row>
    <row r="252" s="14" customFormat="1">
      <c r="A252" s="14"/>
      <c r="B252" s="243"/>
      <c r="C252" s="244"/>
      <c r="D252" s="234" t="s">
        <v>163</v>
      </c>
      <c r="E252" s="245" t="s">
        <v>1</v>
      </c>
      <c r="F252" s="246" t="s">
        <v>1060</v>
      </c>
      <c r="G252" s="244"/>
      <c r="H252" s="247">
        <v>21.524999999999999</v>
      </c>
      <c r="I252" s="248"/>
      <c r="J252" s="244"/>
      <c r="K252" s="244"/>
      <c r="L252" s="249"/>
      <c r="M252" s="250"/>
      <c r="N252" s="251"/>
      <c r="O252" s="251"/>
      <c r="P252" s="251"/>
      <c r="Q252" s="251"/>
      <c r="R252" s="251"/>
      <c r="S252" s="251"/>
      <c r="T252" s="252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3" t="s">
        <v>163</v>
      </c>
      <c r="AU252" s="253" t="s">
        <v>83</v>
      </c>
      <c r="AV252" s="14" t="s">
        <v>83</v>
      </c>
      <c r="AW252" s="14" t="s">
        <v>30</v>
      </c>
      <c r="AX252" s="14" t="s">
        <v>73</v>
      </c>
      <c r="AY252" s="253" t="s">
        <v>155</v>
      </c>
    </row>
    <row r="253" s="16" customFormat="1">
      <c r="A253" s="16"/>
      <c r="B253" s="279"/>
      <c r="C253" s="280"/>
      <c r="D253" s="234" t="s">
        <v>163</v>
      </c>
      <c r="E253" s="281" t="s">
        <v>1</v>
      </c>
      <c r="F253" s="282" t="s">
        <v>302</v>
      </c>
      <c r="G253" s="280"/>
      <c r="H253" s="283">
        <v>138.65000000000001</v>
      </c>
      <c r="I253" s="284"/>
      <c r="J253" s="280"/>
      <c r="K253" s="280"/>
      <c r="L253" s="285"/>
      <c r="M253" s="286"/>
      <c r="N253" s="287"/>
      <c r="O253" s="287"/>
      <c r="P253" s="287"/>
      <c r="Q253" s="287"/>
      <c r="R253" s="287"/>
      <c r="S253" s="287"/>
      <c r="T253" s="288"/>
      <c r="U253" s="16"/>
      <c r="V253" s="16"/>
      <c r="W253" s="16"/>
      <c r="X253" s="16"/>
      <c r="Y253" s="16"/>
      <c r="Z253" s="16"/>
      <c r="AA253" s="16"/>
      <c r="AB253" s="16"/>
      <c r="AC253" s="16"/>
      <c r="AD253" s="16"/>
      <c r="AE253" s="16"/>
      <c r="AT253" s="289" t="s">
        <v>163</v>
      </c>
      <c r="AU253" s="289" t="s">
        <v>83</v>
      </c>
      <c r="AV253" s="16" t="s">
        <v>169</v>
      </c>
      <c r="AW253" s="16" t="s">
        <v>30</v>
      </c>
      <c r="AX253" s="16" t="s">
        <v>73</v>
      </c>
      <c r="AY253" s="289" t="s">
        <v>155</v>
      </c>
    </row>
    <row r="254" s="15" customFormat="1">
      <c r="A254" s="15"/>
      <c r="B254" s="254"/>
      <c r="C254" s="255"/>
      <c r="D254" s="234" t="s">
        <v>163</v>
      </c>
      <c r="E254" s="256" t="s">
        <v>1</v>
      </c>
      <c r="F254" s="257" t="s">
        <v>166</v>
      </c>
      <c r="G254" s="255"/>
      <c r="H254" s="258">
        <v>877.25999999999999</v>
      </c>
      <c r="I254" s="259"/>
      <c r="J254" s="255"/>
      <c r="K254" s="255"/>
      <c r="L254" s="260"/>
      <c r="M254" s="261"/>
      <c r="N254" s="262"/>
      <c r="O254" s="262"/>
      <c r="P254" s="262"/>
      <c r="Q254" s="262"/>
      <c r="R254" s="262"/>
      <c r="S254" s="262"/>
      <c r="T254" s="263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64" t="s">
        <v>163</v>
      </c>
      <c r="AU254" s="264" t="s">
        <v>83</v>
      </c>
      <c r="AV254" s="15" t="s">
        <v>162</v>
      </c>
      <c r="AW254" s="15" t="s">
        <v>30</v>
      </c>
      <c r="AX254" s="15" t="s">
        <v>81</v>
      </c>
      <c r="AY254" s="264" t="s">
        <v>155</v>
      </c>
    </row>
    <row r="255" s="2" customFormat="1" ht="16.5" customHeight="1">
      <c r="A255" s="39"/>
      <c r="B255" s="40"/>
      <c r="C255" s="265" t="s">
        <v>8</v>
      </c>
      <c r="D255" s="265" t="s">
        <v>234</v>
      </c>
      <c r="E255" s="266" t="s">
        <v>708</v>
      </c>
      <c r="F255" s="267" t="s">
        <v>709</v>
      </c>
      <c r="G255" s="268" t="s">
        <v>160</v>
      </c>
      <c r="H255" s="269">
        <v>1008.8490000000001</v>
      </c>
      <c r="I255" s="270"/>
      <c r="J255" s="271">
        <f>ROUND(I255*H255,2)</f>
        <v>0</v>
      </c>
      <c r="K255" s="267" t="s">
        <v>161</v>
      </c>
      <c r="L255" s="272"/>
      <c r="M255" s="273" t="s">
        <v>1</v>
      </c>
      <c r="N255" s="274" t="s">
        <v>38</v>
      </c>
      <c r="O255" s="92"/>
      <c r="P255" s="228">
        <f>O255*H255</f>
        <v>0</v>
      </c>
      <c r="Q255" s="228">
        <v>0.00029999999999999997</v>
      </c>
      <c r="R255" s="228">
        <f>Q255*H255</f>
        <v>0.3026547</v>
      </c>
      <c r="S255" s="228">
        <v>0</v>
      </c>
      <c r="T255" s="229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0" t="s">
        <v>246</v>
      </c>
      <c r="AT255" s="230" t="s">
        <v>234</v>
      </c>
      <c r="AU255" s="230" t="s">
        <v>83</v>
      </c>
      <c r="AY255" s="18" t="s">
        <v>155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8" t="s">
        <v>81</v>
      </c>
      <c r="BK255" s="231">
        <f>ROUND(I255*H255,2)</f>
        <v>0</v>
      </c>
      <c r="BL255" s="18" t="s">
        <v>200</v>
      </c>
      <c r="BM255" s="230" t="s">
        <v>396</v>
      </c>
    </row>
    <row r="256" s="14" customFormat="1">
      <c r="A256" s="14"/>
      <c r="B256" s="243"/>
      <c r="C256" s="244"/>
      <c r="D256" s="234" t="s">
        <v>163</v>
      </c>
      <c r="E256" s="245" t="s">
        <v>1</v>
      </c>
      <c r="F256" s="246" t="s">
        <v>1071</v>
      </c>
      <c r="G256" s="244"/>
      <c r="H256" s="247">
        <v>1008.8490000000001</v>
      </c>
      <c r="I256" s="248"/>
      <c r="J256" s="244"/>
      <c r="K256" s="244"/>
      <c r="L256" s="249"/>
      <c r="M256" s="250"/>
      <c r="N256" s="251"/>
      <c r="O256" s="251"/>
      <c r="P256" s="251"/>
      <c r="Q256" s="251"/>
      <c r="R256" s="251"/>
      <c r="S256" s="251"/>
      <c r="T256" s="252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3" t="s">
        <v>163</v>
      </c>
      <c r="AU256" s="253" t="s">
        <v>83</v>
      </c>
      <c r="AV256" s="14" t="s">
        <v>83</v>
      </c>
      <c r="AW256" s="14" t="s">
        <v>30</v>
      </c>
      <c r="AX256" s="14" t="s">
        <v>73</v>
      </c>
      <c r="AY256" s="253" t="s">
        <v>155</v>
      </c>
    </row>
    <row r="257" s="15" customFormat="1">
      <c r="A257" s="15"/>
      <c r="B257" s="254"/>
      <c r="C257" s="255"/>
      <c r="D257" s="234" t="s">
        <v>163</v>
      </c>
      <c r="E257" s="256" t="s">
        <v>1</v>
      </c>
      <c r="F257" s="257" t="s">
        <v>166</v>
      </c>
      <c r="G257" s="255"/>
      <c r="H257" s="258">
        <v>1008.8490000000001</v>
      </c>
      <c r="I257" s="259"/>
      <c r="J257" s="255"/>
      <c r="K257" s="255"/>
      <c r="L257" s="260"/>
      <c r="M257" s="261"/>
      <c r="N257" s="262"/>
      <c r="O257" s="262"/>
      <c r="P257" s="262"/>
      <c r="Q257" s="262"/>
      <c r="R257" s="262"/>
      <c r="S257" s="262"/>
      <c r="T257" s="263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64" t="s">
        <v>163</v>
      </c>
      <c r="AU257" s="264" t="s">
        <v>83</v>
      </c>
      <c r="AV257" s="15" t="s">
        <v>162</v>
      </c>
      <c r="AW257" s="15" t="s">
        <v>30</v>
      </c>
      <c r="AX257" s="15" t="s">
        <v>81</v>
      </c>
      <c r="AY257" s="264" t="s">
        <v>155</v>
      </c>
    </row>
    <row r="258" s="2" customFormat="1" ht="33" customHeight="1">
      <c r="A258" s="39"/>
      <c r="B258" s="40"/>
      <c r="C258" s="219" t="s">
        <v>200</v>
      </c>
      <c r="D258" s="219" t="s">
        <v>157</v>
      </c>
      <c r="E258" s="220" t="s">
        <v>1072</v>
      </c>
      <c r="F258" s="221" t="s">
        <v>1073</v>
      </c>
      <c r="G258" s="222" t="s">
        <v>160</v>
      </c>
      <c r="H258" s="223">
        <v>6</v>
      </c>
      <c r="I258" s="224"/>
      <c r="J258" s="225">
        <f>ROUND(I258*H258,2)</f>
        <v>0</v>
      </c>
      <c r="K258" s="221" t="s">
        <v>185</v>
      </c>
      <c r="L258" s="45"/>
      <c r="M258" s="226" t="s">
        <v>1</v>
      </c>
      <c r="N258" s="227" t="s">
        <v>38</v>
      </c>
      <c r="O258" s="92"/>
      <c r="P258" s="228">
        <f>O258*H258</f>
        <v>0</v>
      </c>
      <c r="Q258" s="228">
        <v>0</v>
      </c>
      <c r="R258" s="228">
        <f>Q258*H258</f>
        <v>0</v>
      </c>
      <c r="S258" s="228">
        <v>0</v>
      </c>
      <c r="T258" s="22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0" t="s">
        <v>200</v>
      </c>
      <c r="AT258" s="230" t="s">
        <v>157</v>
      </c>
      <c r="AU258" s="230" t="s">
        <v>83</v>
      </c>
      <c r="AY258" s="18" t="s">
        <v>155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8" t="s">
        <v>81</v>
      </c>
      <c r="BK258" s="231">
        <f>ROUND(I258*H258,2)</f>
        <v>0</v>
      </c>
      <c r="BL258" s="18" t="s">
        <v>200</v>
      </c>
      <c r="BM258" s="230" t="s">
        <v>246</v>
      </c>
    </row>
    <row r="259" s="2" customFormat="1">
      <c r="A259" s="39"/>
      <c r="B259" s="40"/>
      <c r="C259" s="41"/>
      <c r="D259" s="234" t="s">
        <v>272</v>
      </c>
      <c r="E259" s="41"/>
      <c r="F259" s="275" t="s">
        <v>564</v>
      </c>
      <c r="G259" s="41"/>
      <c r="H259" s="41"/>
      <c r="I259" s="276"/>
      <c r="J259" s="41"/>
      <c r="K259" s="41"/>
      <c r="L259" s="45"/>
      <c r="M259" s="277"/>
      <c r="N259" s="278"/>
      <c r="O259" s="92"/>
      <c r="P259" s="92"/>
      <c r="Q259" s="92"/>
      <c r="R259" s="92"/>
      <c r="S259" s="92"/>
      <c r="T259" s="93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272</v>
      </c>
      <c r="AU259" s="18" t="s">
        <v>83</v>
      </c>
    </row>
    <row r="260" s="13" customFormat="1">
      <c r="A260" s="13"/>
      <c r="B260" s="232"/>
      <c r="C260" s="233"/>
      <c r="D260" s="234" t="s">
        <v>163</v>
      </c>
      <c r="E260" s="235" t="s">
        <v>1</v>
      </c>
      <c r="F260" s="236" t="s">
        <v>546</v>
      </c>
      <c r="G260" s="233"/>
      <c r="H260" s="235" t="s">
        <v>1</v>
      </c>
      <c r="I260" s="237"/>
      <c r="J260" s="233"/>
      <c r="K260" s="233"/>
      <c r="L260" s="238"/>
      <c r="M260" s="239"/>
      <c r="N260" s="240"/>
      <c r="O260" s="240"/>
      <c r="P260" s="240"/>
      <c r="Q260" s="240"/>
      <c r="R260" s="240"/>
      <c r="S260" s="240"/>
      <c r="T260" s="24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2" t="s">
        <v>163</v>
      </c>
      <c r="AU260" s="242" t="s">
        <v>83</v>
      </c>
      <c r="AV260" s="13" t="s">
        <v>81</v>
      </c>
      <c r="AW260" s="13" t="s">
        <v>30</v>
      </c>
      <c r="AX260" s="13" t="s">
        <v>73</v>
      </c>
      <c r="AY260" s="242" t="s">
        <v>155</v>
      </c>
    </row>
    <row r="261" s="14" customFormat="1">
      <c r="A261" s="14"/>
      <c r="B261" s="243"/>
      <c r="C261" s="244"/>
      <c r="D261" s="234" t="s">
        <v>163</v>
      </c>
      <c r="E261" s="245" t="s">
        <v>1</v>
      </c>
      <c r="F261" s="246" t="s">
        <v>1074</v>
      </c>
      <c r="G261" s="244"/>
      <c r="H261" s="247">
        <v>6</v>
      </c>
      <c r="I261" s="248"/>
      <c r="J261" s="244"/>
      <c r="K261" s="244"/>
      <c r="L261" s="249"/>
      <c r="M261" s="250"/>
      <c r="N261" s="251"/>
      <c r="O261" s="251"/>
      <c r="P261" s="251"/>
      <c r="Q261" s="251"/>
      <c r="R261" s="251"/>
      <c r="S261" s="251"/>
      <c r="T261" s="252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3" t="s">
        <v>163</v>
      </c>
      <c r="AU261" s="253" t="s">
        <v>83</v>
      </c>
      <c r="AV261" s="14" t="s">
        <v>83</v>
      </c>
      <c r="AW261" s="14" t="s">
        <v>30</v>
      </c>
      <c r="AX261" s="14" t="s">
        <v>73</v>
      </c>
      <c r="AY261" s="253" t="s">
        <v>155</v>
      </c>
    </row>
    <row r="262" s="15" customFormat="1">
      <c r="A262" s="15"/>
      <c r="B262" s="254"/>
      <c r="C262" s="255"/>
      <c r="D262" s="234" t="s">
        <v>163</v>
      </c>
      <c r="E262" s="256" t="s">
        <v>1</v>
      </c>
      <c r="F262" s="257" t="s">
        <v>166</v>
      </c>
      <c r="G262" s="255"/>
      <c r="H262" s="258">
        <v>6</v>
      </c>
      <c r="I262" s="259"/>
      <c r="J262" s="255"/>
      <c r="K262" s="255"/>
      <c r="L262" s="260"/>
      <c r="M262" s="261"/>
      <c r="N262" s="262"/>
      <c r="O262" s="262"/>
      <c r="P262" s="262"/>
      <c r="Q262" s="262"/>
      <c r="R262" s="262"/>
      <c r="S262" s="262"/>
      <c r="T262" s="263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64" t="s">
        <v>163</v>
      </c>
      <c r="AU262" s="264" t="s">
        <v>83</v>
      </c>
      <c r="AV262" s="15" t="s">
        <v>162</v>
      </c>
      <c r="AW262" s="15" t="s">
        <v>30</v>
      </c>
      <c r="AX262" s="15" t="s">
        <v>81</v>
      </c>
      <c r="AY262" s="264" t="s">
        <v>155</v>
      </c>
    </row>
    <row r="263" s="2" customFormat="1" ht="24.15" customHeight="1">
      <c r="A263" s="39"/>
      <c r="B263" s="40"/>
      <c r="C263" s="219" t="s">
        <v>243</v>
      </c>
      <c r="D263" s="219" t="s">
        <v>157</v>
      </c>
      <c r="E263" s="220" t="s">
        <v>1075</v>
      </c>
      <c r="F263" s="221" t="s">
        <v>1076</v>
      </c>
      <c r="G263" s="222" t="s">
        <v>184</v>
      </c>
      <c r="H263" s="223">
        <v>2</v>
      </c>
      <c r="I263" s="224"/>
      <c r="J263" s="225">
        <f>ROUND(I263*H263,2)</f>
        <v>0</v>
      </c>
      <c r="K263" s="221" t="s">
        <v>185</v>
      </c>
      <c r="L263" s="45"/>
      <c r="M263" s="226" t="s">
        <v>1</v>
      </c>
      <c r="N263" s="227" t="s">
        <v>38</v>
      </c>
      <c r="O263" s="92"/>
      <c r="P263" s="228">
        <f>O263*H263</f>
        <v>0</v>
      </c>
      <c r="Q263" s="228">
        <v>0</v>
      </c>
      <c r="R263" s="228">
        <f>Q263*H263</f>
        <v>0</v>
      </c>
      <c r="S263" s="228">
        <v>0</v>
      </c>
      <c r="T263" s="229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0" t="s">
        <v>200</v>
      </c>
      <c r="AT263" s="230" t="s">
        <v>157</v>
      </c>
      <c r="AU263" s="230" t="s">
        <v>83</v>
      </c>
      <c r="AY263" s="18" t="s">
        <v>155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8" t="s">
        <v>81</v>
      </c>
      <c r="BK263" s="231">
        <f>ROUND(I263*H263,2)</f>
        <v>0</v>
      </c>
      <c r="BL263" s="18" t="s">
        <v>200</v>
      </c>
      <c r="BM263" s="230" t="s">
        <v>253</v>
      </c>
    </row>
    <row r="264" s="2" customFormat="1">
      <c r="A264" s="39"/>
      <c r="B264" s="40"/>
      <c r="C264" s="41"/>
      <c r="D264" s="234" t="s">
        <v>272</v>
      </c>
      <c r="E264" s="41"/>
      <c r="F264" s="275" t="s">
        <v>564</v>
      </c>
      <c r="G264" s="41"/>
      <c r="H264" s="41"/>
      <c r="I264" s="276"/>
      <c r="J264" s="41"/>
      <c r="K264" s="41"/>
      <c r="L264" s="45"/>
      <c r="M264" s="277"/>
      <c r="N264" s="278"/>
      <c r="O264" s="92"/>
      <c r="P264" s="92"/>
      <c r="Q264" s="92"/>
      <c r="R264" s="92"/>
      <c r="S264" s="92"/>
      <c r="T264" s="93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272</v>
      </c>
      <c r="AU264" s="18" t="s">
        <v>83</v>
      </c>
    </row>
    <row r="265" s="13" customFormat="1">
      <c r="A265" s="13"/>
      <c r="B265" s="232"/>
      <c r="C265" s="233"/>
      <c r="D265" s="234" t="s">
        <v>163</v>
      </c>
      <c r="E265" s="235" t="s">
        <v>1</v>
      </c>
      <c r="F265" s="236" t="s">
        <v>546</v>
      </c>
      <c r="G265" s="233"/>
      <c r="H265" s="235" t="s">
        <v>1</v>
      </c>
      <c r="I265" s="237"/>
      <c r="J265" s="233"/>
      <c r="K265" s="233"/>
      <c r="L265" s="238"/>
      <c r="M265" s="239"/>
      <c r="N265" s="240"/>
      <c r="O265" s="240"/>
      <c r="P265" s="240"/>
      <c r="Q265" s="240"/>
      <c r="R265" s="240"/>
      <c r="S265" s="240"/>
      <c r="T265" s="24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2" t="s">
        <v>163</v>
      </c>
      <c r="AU265" s="242" t="s">
        <v>83</v>
      </c>
      <c r="AV265" s="13" t="s">
        <v>81</v>
      </c>
      <c r="AW265" s="13" t="s">
        <v>30</v>
      </c>
      <c r="AX265" s="13" t="s">
        <v>73</v>
      </c>
      <c r="AY265" s="242" t="s">
        <v>155</v>
      </c>
    </row>
    <row r="266" s="14" customFormat="1">
      <c r="A266" s="14"/>
      <c r="B266" s="243"/>
      <c r="C266" s="244"/>
      <c r="D266" s="234" t="s">
        <v>163</v>
      </c>
      <c r="E266" s="245" t="s">
        <v>1</v>
      </c>
      <c r="F266" s="246" t="s">
        <v>83</v>
      </c>
      <c r="G266" s="244"/>
      <c r="H266" s="247">
        <v>2</v>
      </c>
      <c r="I266" s="248"/>
      <c r="J266" s="244"/>
      <c r="K266" s="244"/>
      <c r="L266" s="249"/>
      <c r="M266" s="250"/>
      <c r="N266" s="251"/>
      <c r="O266" s="251"/>
      <c r="P266" s="251"/>
      <c r="Q266" s="251"/>
      <c r="R266" s="251"/>
      <c r="S266" s="251"/>
      <c r="T266" s="252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3" t="s">
        <v>163</v>
      </c>
      <c r="AU266" s="253" t="s">
        <v>83</v>
      </c>
      <c r="AV266" s="14" t="s">
        <v>83</v>
      </c>
      <c r="AW266" s="14" t="s">
        <v>30</v>
      </c>
      <c r="AX266" s="14" t="s">
        <v>73</v>
      </c>
      <c r="AY266" s="253" t="s">
        <v>155</v>
      </c>
    </row>
    <row r="267" s="15" customFormat="1">
      <c r="A267" s="15"/>
      <c r="B267" s="254"/>
      <c r="C267" s="255"/>
      <c r="D267" s="234" t="s">
        <v>163</v>
      </c>
      <c r="E267" s="256" t="s">
        <v>1</v>
      </c>
      <c r="F267" s="257" t="s">
        <v>166</v>
      </c>
      <c r="G267" s="255"/>
      <c r="H267" s="258">
        <v>2</v>
      </c>
      <c r="I267" s="259"/>
      <c r="J267" s="255"/>
      <c r="K267" s="255"/>
      <c r="L267" s="260"/>
      <c r="M267" s="261"/>
      <c r="N267" s="262"/>
      <c r="O267" s="262"/>
      <c r="P267" s="262"/>
      <c r="Q267" s="262"/>
      <c r="R267" s="262"/>
      <c r="S267" s="262"/>
      <c r="T267" s="263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64" t="s">
        <v>163</v>
      </c>
      <c r="AU267" s="264" t="s">
        <v>83</v>
      </c>
      <c r="AV267" s="15" t="s">
        <v>162</v>
      </c>
      <c r="AW267" s="15" t="s">
        <v>30</v>
      </c>
      <c r="AX267" s="15" t="s">
        <v>81</v>
      </c>
      <c r="AY267" s="264" t="s">
        <v>155</v>
      </c>
    </row>
    <row r="268" s="2" customFormat="1" ht="24.15" customHeight="1">
      <c r="A268" s="39"/>
      <c r="B268" s="40"/>
      <c r="C268" s="219" t="s">
        <v>206</v>
      </c>
      <c r="D268" s="219" t="s">
        <v>157</v>
      </c>
      <c r="E268" s="220" t="s">
        <v>1077</v>
      </c>
      <c r="F268" s="221" t="s">
        <v>1078</v>
      </c>
      <c r="G268" s="222" t="s">
        <v>184</v>
      </c>
      <c r="H268" s="223">
        <v>2</v>
      </c>
      <c r="I268" s="224"/>
      <c r="J268" s="225">
        <f>ROUND(I268*H268,2)</f>
        <v>0</v>
      </c>
      <c r="K268" s="221" t="s">
        <v>185</v>
      </c>
      <c r="L268" s="45"/>
      <c r="M268" s="226" t="s">
        <v>1</v>
      </c>
      <c r="N268" s="227" t="s">
        <v>38</v>
      </c>
      <c r="O268" s="92"/>
      <c r="P268" s="228">
        <f>O268*H268</f>
        <v>0</v>
      </c>
      <c r="Q268" s="228">
        <v>0</v>
      </c>
      <c r="R268" s="228">
        <f>Q268*H268</f>
        <v>0</v>
      </c>
      <c r="S268" s="228">
        <v>0</v>
      </c>
      <c r="T268" s="22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0" t="s">
        <v>200</v>
      </c>
      <c r="AT268" s="230" t="s">
        <v>157</v>
      </c>
      <c r="AU268" s="230" t="s">
        <v>83</v>
      </c>
      <c r="AY268" s="18" t="s">
        <v>155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8" t="s">
        <v>81</v>
      </c>
      <c r="BK268" s="231">
        <f>ROUND(I268*H268,2)</f>
        <v>0</v>
      </c>
      <c r="BL268" s="18" t="s">
        <v>200</v>
      </c>
      <c r="BM268" s="230" t="s">
        <v>258</v>
      </c>
    </row>
    <row r="269" s="2" customFormat="1">
      <c r="A269" s="39"/>
      <c r="B269" s="40"/>
      <c r="C269" s="41"/>
      <c r="D269" s="234" t="s">
        <v>272</v>
      </c>
      <c r="E269" s="41"/>
      <c r="F269" s="275" t="s">
        <v>564</v>
      </c>
      <c r="G269" s="41"/>
      <c r="H269" s="41"/>
      <c r="I269" s="276"/>
      <c r="J269" s="41"/>
      <c r="K269" s="41"/>
      <c r="L269" s="45"/>
      <c r="M269" s="277"/>
      <c r="N269" s="278"/>
      <c r="O269" s="92"/>
      <c r="P269" s="92"/>
      <c r="Q269" s="92"/>
      <c r="R269" s="92"/>
      <c r="S269" s="92"/>
      <c r="T269" s="93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272</v>
      </c>
      <c r="AU269" s="18" t="s">
        <v>83</v>
      </c>
    </row>
    <row r="270" s="13" customFormat="1">
      <c r="A270" s="13"/>
      <c r="B270" s="232"/>
      <c r="C270" s="233"/>
      <c r="D270" s="234" t="s">
        <v>163</v>
      </c>
      <c r="E270" s="235" t="s">
        <v>1</v>
      </c>
      <c r="F270" s="236" t="s">
        <v>546</v>
      </c>
      <c r="G270" s="233"/>
      <c r="H270" s="235" t="s">
        <v>1</v>
      </c>
      <c r="I270" s="237"/>
      <c r="J270" s="233"/>
      <c r="K270" s="233"/>
      <c r="L270" s="238"/>
      <c r="M270" s="239"/>
      <c r="N270" s="240"/>
      <c r="O270" s="240"/>
      <c r="P270" s="240"/>
      <c r="Q270" s="240"/>
      <c r="R270" s="240"/>
      <c r="S270" s="240"/>
      <c r="T270" s="241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2" t="s">
        <v>163</v>
      </c>
      <c r="AU270" s="242" t="s">
        <v>83</v>
      </c>
      <c r="AV270" s="13" t="s">
        <v>81</v>
      </c>
      <c r="AW270" s="13" t="s">
        <v>30</v>
      </c>
      <c r="AX270" s="13" t="s">
        <v>73</v>
      </c>
      <c r="AY270" s="242" t="s">
        <v>155</v>
      </c>
    </row>
    <row r="271" s="14" customFormat="1">
      <c r="A271" s="14"/>
      <c r="B271" s="243"/>
      <c r="C271" s="244"/>
      <c r="D271" s="234" t="s">
        <v>163</v>
      </c>
      <c r="E271" s="245" t="s">
        <v>1</v>
      </c>
      <c r="F271" s="246" t="s">
        <v>83</v>
      </c>
      <c r="G271" s="244"/>
      <c r="H271" s="247">
        <v>2</v>
      </c>
      <c r="I271" s="248"/>
      <c r="J271" s="244"/>
      <c r="K271" s="244"/>
      <c r="L271" s="249"/>
      <c r="M271" s="250"/>
      <c r="N271" s="251"/>
      <c r="O271" s="251"/>
      <c r="P271" s="251"/>
      <c r="Q271" s="251"/>
      <c r="R271" s="251"/>
      <c r="S271" s="251"/>
      <c r="T271" s="252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3" t="s">
        <v>163</v>
      </c>
      <c r="AU271" s="253" t="s">
        <v>83</v>
      </c>
      <c r="AV271" s="14" t="s">
        <v>83</v>
      </c>
      <c r="AW271" s="14" t="s">
        <v>30</v>
      </c>
      <c r="AX271" s="14" t="s">
        <v>73</v>
      </c>
      <c r="AY271" s="253" t="s">
        <v>155</v>
      </c>
    </row>
    <row r="272" s="15" customFormat="1">
      <c r="A272" s="15"/>
      <c r="B272" s="254"/>
      <c r="C272" s="255"/>
      <c r="D272" s="234" t="s">
        <v>163</v>
      </c>
      <c r="E272" s="256" t="s">
        <v>1</v>
      </c>
      <c r="F272" s="257" t="s">
        <v>166</v>
      </c>
      <c r="G272" s="255"/>
      <c r="H272" s="258">
        <v>2</v>
      </c>
      <c r="I272" s="259"/>
      <c r="J272" s="255"/>
      <c r="K272" s="255"/>
      <c r="L272" s="260"/>
      <c r="M272" s="261"/>
      <c r="N272" s="262"/>
      <c r="O272" s="262"/>
      <c r="P272" s="262"/>
      <c r="Q272" s="262"/>
      <c r="R272" s="262"/>
      <c r="S272" s="262"/>
      <c r="T272" s="263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64" t="s">
        <v>163</v>
      </c>
      <c r="AU272" s="264" t="s">
        <v>83</v>
      </c>
      <c r="AV272" s="15" t="s">
        <v>162</v>
      </c>
      <c r="AW272" s="15" t="s">
        <v>30</v>
      </c>
      <c r="AX272" s="15" t="s">
        <v>81</v>
      </c>
      <c r="AY272" s="264" t="s">
        <v>155</v>
      </c>
    </row>
    <row r="273" s="2" customFormat="1" ht="24.15" customHeight="1">
      <c r="A273" s="39"/>
      <c r="B273" s="40"/>
      <c r="C273" s="219" t="s">
        <v>255</v>
      </c>
      <c r="D273" s="219" t="s">
        <v>157</v>
      </c>
      <c r="E273" s="220" t="s">
        <v>713</v>
      </c>
      <c r="F273" s="221" t="s">
        <v>714</v>
      </c>
      <c r="G273" s="222" t="s">
        <v>658</v>
      </c>
      <c r="H273" s="223">
        <v>7.9450000000000003</v>
      </c>
      <c r="I273" s="224"/>
      <c r="J273" s="225">
        <f>ROUND(I273*H273,2)</f>
        <v>0</v>
      </c>
      <c r="K273" s="221" t="s">
        <v>161</v>
      </c>
      <c r="L273" s="45"/>
      <c r="M273" s="226" t="s">
        <v>1</v>
      </c>
      <c r="N273" s="227" t="s">
        <v>38</v>
      </c>
      <c r="O273" s="92"/>
      <c r="P273" s="228">
        <f>O273*H273</f>
        <v>0</v>
      </c>
      <c r="Q273" s="228">
        <v>0</v>
      </c>
      <c r="R273" s="228">
        <f>Q273*H273</f>
        <v>0</v>
      </c>
      <c r="S273" s="228">
        <v>0</v>
      </c>
      <c r="T273" s="229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0" t="s">
        <v>200</v>
      </c>
      <c r="AT273" s="230" t="s">
        <v>157</v>
      </c>
      <c r="AU273" s="230" t="s">
        <v>83</v>
      </c>
      <c r="AY273" s="18" t="s">
        <v>155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8" t="s">
        <v>81</v>
      </c>
      <c r="BK273" s="231">
        <f>ROUND(I273*H273,2)</f>
        <v>0</v>
      </c>
      <c r="BL273" s="18" t="s">
        <v>200</v>
      </c>
      <c r="BM273" s="230" t="s">
        <v>264</v>
      </c>
    </row>
    <row r="274" s="12" customFormat="1" ht="22.8" customHeight="1">
      <c r="A274" s="12"/>
      <c r="B274" s="203"/>
      <c r="C274" s="204"/>
      <c r="D274" s="205" t="s">
        <v>72</v>
      </c>
      <c r="E274" s="217" t="s">
        <v>987</v>
      </c>
      <c r="F274" s="217" t="s">
        <v>988</v>
      </c>
      <c r="G274" s="204"/>
      <c r="H274" s="204"/>
      <c r="I274" s="207"/>
      <c r="J274" s="218">
        <f>BK274</f>
        <v>0</v>
      </c>
      <c r="K274" s="204"/>
      <c r="L274" s="209"/>
      <c r="M274" s="210"/>
      <c r="N274" s="211"/>
      <c r="O274" s="211"/>
      <c r="P274" s="212">
        <f>SUM(P275:P353)</f>
        <v>0</v>
      </c>
      <c r="Q274" s="211"/>
      <c r="R274" s="212">
        <f>SUM(R275:R353)</f>
        <v>4.5771956500000002</v>
      </c>
      <c r="S274" s="211"/>
      <c r="T274" s="213">
        <f>SUM(T275:T353)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14" t="s">
        <v>83</v>
      </c>
      <c r="AT274" s="215" t="s">
        <v>72</v>
      </c>
      <c r="AU274" s="215" t="s">
        <v>81</v>
      </c>
      <c r="AY274" s="214" t="s">
        <v>155</v>
      </c>
      <c r="BK274" s="216">
        <f>SUM(BK275:BK353)</f>
        <v>0</v>
      </c>
    </row>
    <row r="275" s="2" customFormat="1" ht="33" customHeight="1">
      <c r="A275" s="39"/>
      <c r="B275" s="40"/>
      <c r="C275" s="219" t="s">
        <v>212</v>
      </c>
      <c r="D275" s="219" t="s">
        <v>157</v>
      </c>
      <c r="E275" s="220" t="s">
        <v>1079</v>
      </c>
      <c r="F275" s="221" t="s">
        <v>1080</v>
      </c>
      <c r="G275" s="222" t="s">
        <v>160</v>
      </c>
      <c r="H275" s="223">
        <v>692.11000000000001</v>
      </c>
      <c r="I275" s="224"/>
      <c r="J275" s="225">
        <f>ROUND(I275*H275,2)</f>
        <v>0</v>
      </c>
      <c r="K275" s="221" t="s">
        <v>161</v>
      </c>
      <c r="L275" s="45"/>
      <c r="M275" s="226" t="s">
        <v>1</v>
      </c>
      <c r="N275" s="227" t="s">
        <v>38</v>
      </c>
      <c r="O275" s="92"/>
      <c r="P275" s="228">
        <f>O275*H275</f>
        <v>0</v>
      </c>
      <c r="Q275" s="228">
        <v>0</v>
      </c>
      <c r="R275" s="228">
        <f>Q275*H275</f>
        <v>0</v>
      </c>
      <c r="S275" s="228">
        <v>0</v>
      </c>
      <c r="T275" s="22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0" t="s">
        <v>200</v>
      </c>
      <c r="AT275" s="230" t="s">
        <v>157</v>
      </c>
      <c r="AU275" s="230" t="s">
        <v>83</v>
      </c>
      <c r="AY275" s="18" t="s">
        <v>155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8" t="s">
        <v>81</v>
      </c>
      <c r="BK275" s="231">
        <f>ROUND(I275*H275,2)</f>
        <v>0</v>
      </c>
      <c r="BL275" s="18" t="s">
        <v>200</v>
      </c>
      <c r="BM275" s="230" t="s">
        <v>271</v>
      </c>
    </row>
    <row r="276" s="13" customFormat="1">
      <c r="A276" s="13"/>
      <c r="B276" s="232"/>
      <c r="C276" s="233"/>
      <c r="D276" s="234" t="s">
        <v>163</v>
      </c>
      <c r="E276" s="235" t="s">
        <v>1</v>
      </c>
      <c r="F276" s="236" t="s">
        <v>1029</v>
      </c>
      <c r="G276" s="233"/>
      <c r="H276" s="235" t="s">
        <v>1</v>
      </c>
      <c r="I276" s="237"/>
      <c r="J276" s="233"/>
      <c r="K276" s="233"/>
      <c r="L276" s="238"/>
      <c r="M276" s="239"/>
      <c r="N276" s="240"/>
      <c r="O276" s="240"/>
      <c r="P276" s="240"/>
      <c r="Q276" s="240"/>
      <c r="R276" s="240"/>
      <c r="S276" s="240"/>
      <c r="T276" s="24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2" t="s">
        <v>163</v>
      </c>
      <c r="AU276" s="242" t="s">
        <v>83</v>
      </c>
      <c r="AV276" s="13" t="s">
        <v>81</v>
      </c>
      <c r="AW276" s="13" t="s">
        <v>30</v>
      </c>
      <c r="AX276" s="13" t="s">
        <v>73</v>
      </c>
      <c r="AY276" s="242" t="s">
        <v>155</v>
      </c>
    </row>
    <row r="277" s="13" customFormat="1">
      <c r="A277" s="13"/>
      <c r="B277" s="232"/>
      <c r="C277" s="233"/>
      <c r="D277" s="234" t="s">
        <v>163</v>
      </c>
      <c r="E277" s="235" t="s">
        <v>1</v>
      </c>
      <c r="F277" s="236" t="s">
        <v>1030</v>
      </c>
      <c r="G277" s="233"/>
      <c r="H277" s="235" t="s">
        <v>1</v>
      </c>
      <c r="I277" s="237"/>
      <c r="J277" s="233"/>
      <c r="K277" s="233"/>
      <c r="L277" s="238"/>
      <c r="M277" s="239"/>
      <c r="N277" s="240"/>
      <c r="O277" s="240"/>
      <c r="P277" s="240"/>
      <c r="Q277" s="240"/>
      <c r="R277" s="240"/>
      <c r="S277" s="240"/>
      <c r="T277" s="241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2" t="s">
        <v>163</v>
      </c>
      <c r="AU277" s="242" t="s">
        <v>83</v>
      </c>
      <c r="AV277" s="13" t="s">
        <v>81</v>
      </c>
      <c r="AW277" s="13" t="s">
        <v>30</v>
      </c>
      <c r="AX277" s="13" t="s">
        <v>73</v>
      </c>
      <c r="AY277" s="242" t="s">
        <v>155</v>
      </c>
    </row>
    <row r="278" s="14" customFormat="1">
      <c r="A278" s="14"/>
      <c r="B278" s="243"/>
      <c r="C278" s="244"/>
      <c r="D278" s="234" t="s">
        <v>163</v>
      </c>
      <c r="E278" s="245" t="s">
        <v>1</v>
      </c>
      <c r="F278" s="246" t="s">
        <v>1031</v>
      </c>
      <c r="G278" s="244"/>
      <c r="H278" s="247">
        <v>220.00999999999999</v>
      </c>
      <c r="I278" s="248"/>
      <c r="J278" s="244"/>
      <c r="K278" s="244"/>
      <c r="L278" s="249"/>
      <c r="M278" s="250"/>
      <c r="N278" s="251"/>
      <c r="O278" s="251"/>
      <c r="P278" s="251"/>
      <c r="Q278" s="251"/>
      <c r="R278" s="251"/>
      <c r="S278" s="251"/>
      <c r="T278" s="252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3" t="s">
        <v>163</v>
      </c>
      <c r="AU278" s="253" t="s">
        <v>83</v>
      </c>
      <c r="AV278" s="14" t="s">
        <v>83</v>
      </c>
      <c r="AW278" s="14" t="s">
        <v>30</v>
      </c>
      <c r="AX278" s="14" t="s">
        <v>73</v>
      </c>
      <c r="AY278" s="253" t="s">
        <v>155</v>
      </c>
    </row>
    <row r="279" s="16" customFormat="1">
      <c r="A279" s="16"/>
      <c r="B279" s="279"/>
      <c r="C279" s="280"/>
      <c r="D279" s="234" t="s">
        <v>163</v>
      </c>
      <c r="E279" s="281" t="s">
        <v>1</v>
      </c>
      <c r="F279" s="282" t="s">
        <v>302</v>
      </c>
      <c r="G279" s="280"/>
      <c r="H279" s="283">
        <v>220.00999999999999</v>
      </c>
      <c r="I279" s="284"/>
      <c r="J279" s="280"/>
      <c r="K279" s="280"/>
      <c r="L279" s="285"/>
      <c r="M279" s="286"/>
      <c r="N279" s="287"/>
      <c r="O279" s="287"/>
      <c r="P279" s="287"/>
      <c r="Q279" s="287"/>
      <c r="R279" s="287"/>
      <c r="S279" s="287"/>
      <c r="T279" s="288"/>
      <c r="U279" s="16"/>
      <c r="V279" s="16"/>
      <c r="W279" s="16"/>
      <c r="X279" s="16"/>
      <c r="Y279" s="16"/>
      <c r="Z279" s="16"/>
      <c r="AA279" s="16"/>
      <c r="AB279" s="16"/>
      <c r="AC279" s="16"/>
      <c r="AD279" s="16"/>
      <c r="AE279" s="16"/>
      <c r="AT279" s="289" t="s">
        <v>163</v>
      </c>
      <c r="AU279" s="289" t="s">
        <v>83</v>
      </c>
      <c r="AV279" s="16" t="s">
        <v>169</v>
      </c>
      <c r="AW279" s="16" t="s">
        <v>30</v>
      </c>
      <c r="AX279" s="16" t="s">
        <v>73</v>
      </c>
      <c r="AY279" s="289" t="s">
        <v>155</v>
      </c>
    </row>
    <row r="280" s="13" customFormat="1">
      <c r="A280" s="13"/>
      <c r="B280" s="232"/>
      <c r="C280" s="233"/>
      <c r="D280" s="234" t="s">
        <v>163</v>
      </c>
      <c r="E280" s="235" t="s">
        <v>1</v>
      </c>
      <c r="F280" s="236" t="s">
        <v>1032</v>
      </c>
      <c r="G280" s="233"/>
      <c r="H280" s="235" t="s">
        <v>1</v>
      </c>
      <c r="I280" s="237"/>
      <c r="J280" s="233"/>
      <c r="K280" s="233"/>
      <c r="L280" s="238"/>
      <c r="M280" s="239"/>
      <c r="N280" s="240"/>
      <c r="O280" s="240"/>
      <c r="P280" s="240"/>
      <c r="Q280" s="240"/>
      <c r="R280" s="240"/>
      <c r="S280" s="240"/>
      <c r="T280" s="241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2" t="s">
        <v>163</v>
      </c>
      <c r="AU280" s="242" t="s">
        <v>83</v>
      </c>
      <c r="AV280" s="13" t="s">
        <v>81</v>
      </c>
      <c r="AW280" s="13" t="s">
        <v>30</v>
      </c>
      <c r="AX280" s="13" t="s">
        <v>73</v>
      </c>
      <c r="AY280" s="242" t="s">
        <v>155</v>
      </c>
    </row>
    <row r="281" s="14" customFormat="1">
      <c r="A281" s="14"/>
      <c r="B281" s="243"/>
      <c r="C281" s="244"/>
      <c r="D281" s="234" t="s">
        <v>163</v>
      </c>
      <c r="E281" s="245" t="s">
        <v>1</v>
      </c>
      <c r="F281" s="246" t="s">
        <v>1033</v>
      </c>
      <c r="G281" s="244"/>
      <c r="H281" s="247">
        <v>376.5</v>
      </c>
      <c r="I281" s="248"/>
      <c r="J281" s="244"/>
      <c r="K281" s="244"/>
      <c r="L281" s="249"/>
      <c r="M281" s="250"/>
      <c r="N281" s="251"/>
      <c r="O281" s="251"/>
      <c r="P281" s="251"/>
      <c r="Q281" s="251"/>
      <c r="R281" s="251"/>
      <c r="S281" s="251"/>
      <c r="T281" s="252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3" t="s">
        <v>163</v>
      </c>
      <c r="AU281" s="253" t="s">
        <v>83</v>
      </c>
      <c r="AV281" s="14" t="s">
        <v>83</v>
      </c>
      <c r="AW281" s="14" t="s">
        <v>30</v>
      </c>
      <c r="AX281" s="14" t="s">
        <v>73</v>
      </c>
      <c r="AY281" s="253" t="s">
        <v>155</v>
      </c>
    </row>
    <row r="282" s="16" customFormat="1">
      <c r="A282" s="16"/>
      <c r="B282" s="279"/>
      <c r="C282" s="280"/>
      <c r="D282" s="234" t="s">
        <v>163</v>
      </c>
      <c r="E282" s="281" t="s">
        <v>1</v>
      </c>
      <c r="F282" s="282" t="s">
        <v>302</v>
      </c>
      <c r="G282" s="280"/>
      <c r="H282" s="283">
        <v>376.5</v>
      </c>
      <c r="I282" s="284"/>
      <c r="J282" s="280"/>
      <c r="K282" s="280"/>
      <c r="L282" s="285"/>
      <c r="M282" s="286"/>
      <c r="N282" s="287"/>
      <c r="O282" s="287"/>
      <c r="P282" s="287"/>
      <c r="Q282" s="287"/>
      <c r="R282" s="287"/>
      <c r="S282" s="287"/>
      <c r="T282" s="288"/>
      <c r="U282" s="16"/>
      <c r="V282" s="16"/>
      <c r="W282" s="16"/>
      <c r="X282" s="16"/>
      <c r="Y282" s="16"/>
      <c r="Z282" s="16"/>
      <c r="AA282" s="16"/>
      <c r="AB282" s="16"/>
      <c r="AC282" s="16"/>
      <c r="AD282" s="16"/>
      <c r="AE282" s="16"/>
      <c r="AT282" s="289" t="s">
        <v>163</v>
      </c>
      <c r="AU282" s="289" t="s">
        <v>83</v>
      </c>
      <c r="AV282" s="16" t="s">
        <v>169</v>
      </c>
      <c r="AW282" s="16" t="s">
        <v>30</v>
      </c>
      <c r="AX282" s="16" t="s">
        <v>73</v>
      </c>
      <c r="AY282" s="289" t="s">
        <v>155</v>
      </c>
    </row>
    <row r="283" s="13" customFormat="1">
      <c r="A283" s="13"/>
      <c r="B283" s="232"/>
      <c r="C283" s="233"/>
      <c r="D283" s="234" t="s">
        <v>163</v>
      </c>
      <c r="E283" s="235" t="s">
        <v>1</v>
      </c>
      <c r="F283" s="236" t="s">
        <v>1034</v>
      </c>
      <c r="G283" s="233"/>
      <c r="H283" s="235" t="s">
        <v>1</v>
      </c>
      <c r="I283" s="237"/>
      <c r="J283" s="233"/>
      <c r="K283" s="233"/>
      <c r="L283" s="238"/>
      <c r="M283" s="239"/>
      <c r="N283" s="240"/>
      <c r="O283" s="240"/>
      <c r="P283" s="240"/>
      <c r="Q283" s="240"/>
      <c r="R283" s="240"/>
      <c r="S283" s="240"/>
      <c r="T283" s="241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2" t="s">
        <v>163</v>
      </c>
      <c r="AU283" s="242" t="s">
        <v>83</v>
      </c>
      <c r="AV283" s="13" t="s">
        <v>81</v>
      </c>
      <c r="AW283" s="13" t="s">
        <v>30</v>
      </c>
      <c r="AX283" s="13" t="s">
        <v>73</v>
      </c>
      <c r="AY283" s="242" t="s">
        <v>155</v>
      </c>
    </row>
    <row r="284" s="14" customFormat="1">
      <c r="A284" s="14"/>
      <c r="B284" s="243"/>
      <c r="C284" s="244"/>
      <c r="D284" s="234" t="s">
        <v>163</v>
      </c>
      <c r="E284" s="245" t="s">
        <v>1</v>
      </c>
      <c r="F284" s="246" t="s">
        <v>1035</v>
      </c>
      <c r="G284" s="244"/>
      <c r="H284" s="247">
        <v>26.239999999999998</v>
      </c>
      <c r="I284" s="248"/>
      <c r="J284" s="244"/>
      <c r="K284" s="244"/>
      <c r="L284" s="249"/>
      <c r="M284" s="250"/>
      <c r="N284" s="251"/>
      <c r="O284" s="251"/>
      <c r="P284" s="251"/>
      <c r="Q284" s="251"/>
      <c r="R284" s="251"/>
      <c r="S284" s="251"/>
      <c r="T284" s="252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3" t="s">
        <v>163</v>
      </c>
      <c r="AU284" s="253" t="s">
        <v>83</v>
      </c>
      <c r="AV284" s="14" t="s">
        <v>83</v>
      </c>
      <c r="AW284" s="14" t="s">
        <v>30</v>
      </c>
      <c r="AX284" s="14" t="s">
        <v>73</v>
      </c>
      <c r="AY284" s="253" t="s">
        <v>155</v>
      </c>
    </row>
    <row r="285" s="14" customFormat="1">
      <c r="A285" s="14"/>
      <c r="B285" s="243"/>
      <c r="C285" s="244"/>
      <c r="D285" s="234" t="s">
        <v>163</v>
      </c>
      <c r="E285" s="245" t="s">
        <v>1</v>
      </c>
      <c r="F285" s="246" t="s">
        <v>1036</v>
      </c>
      <c r="G285" s="244"/>
      <c r="H285" s="247">
        <v>69.359999999999999</v>
      </c>
      <c r="I285" s="248"/>
      <c r="J285" s="244"/>
      <c r="K285" s="244"/>
      <c r="L285" s="249"/>
      <c r="M285" s="250"/>
      <c r="N285" s="251"/>
      <c r="O285" s="251"/>
      <c r="P285" s="251"/>
      <c r="Q285" s="251"/>
      <c r="R285" s="251"/>
      <c r="S285" s="251"/>
      <c r="T285" s="252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3" t="s">
        <v>163</v>
      </c>
      <c r="AU285" s="253" t="s">
        <v>83</v>
      </c>
      <c r="AV285" s="14" t="s">
        <v>83</v>
      </c>
      <c r="AW285" s="14" t="s">
        <v>30</v>
      </c>
      <c r="AX285" s="14" t="s">
        <v>73</v>
      </c>
      <c r="AY285" s="253" t="s">
        <v>155</v>
      </c>
    </row>
    <row r="286" s="16" customFormat="1">
      <c r="A286" s="16"/>
      <c r="B286" s="279"/>
      <c r="C286" s="280"/>
      <c r="D286" s="234" t="s">
        <v>163</v>
      </c>
      <c r="E286" s="281" t="s">
        <v>1</v>
      </c>
      <c r="F286" s="282" t="s">
        <v>302</v>
      </c>
      <c r="G286" s="280"/>
      <c r="H286" s="283">
        <v>95.599999999999994</v>
      </c>
      <c r="I286" s="284"/>
      <c r="J286" s="280"/>
      <c r="K286" s="280"/>
      <c r="L286" s="285"/>
      <c r="M286" s="286"/>
      <c r="N286" s="287"/>
      <c r="O286" s="287"/>
      <c r="P286" s="287"/>
      <c r="Q286" s="287"/>
      <c r="R286" s="287"/>
      <c r="S286" s="287"/>
      <c r="T286" s="288"/>
      <c r="U286" s="16"/>
      <c r="V286" s="16"/>
      <c r="W286" s="16"/>
      <c r="X286" s="16"/>
      <c r="Y286" s="16"/>
      <c r="Z286" s="16"/>
      <c r="AA286" s="16"/>
      <c r="AB286" s="16"/>
      <c r="AC286" s="16"/>
      <c r="AD286" s="16"/>
      <c r="AE286" s="16"/>
      <c r="AT286" s="289" t="s">
        <v>163</v>
      </c>
      <c r="AU286" s="289" t="s">
        <v>83</v>
      </c>
      <c r="AV286" s="16" t="s">
        <v>169</v>
      </c>
      <c r="AW286" s="16" t="s">
        <v>30</v>
      </c>
      <c r="AX286" s="16" t="s">
        <v>73</v>
      </c>
      <c r="AY286" s="289" t="s">
        <v>155</v>
      </c>
    </row>
    <row r="287" s="15" customFormat="1">
      <c r="A287" s="15"/>
      <c r="B287" s="254"/>
      <c r="C287" s="255"/>
      <c r="D287" s="234" t="s">
        <v>163</v>
      </c>
      <c r="E287" s="256" t="s">
        <v>1</v>
      </c>
      <c r="F287" s="257" t="s">
        <v>166</v>
      </c>
      <c r="G287" s="255"/>
      <c r="H287" s="258">
        <v>692.11000000000001</v>
      </c>
      <c r="I287" s="259"/>
      <c r="J287" s="255"/>
      <c r="K287" s="255"/>
      <c r="L287" s="260"/>
      <c r="M287" s="261"/>
      <c r="N287" s="262"/>
      <c r="O287" s="262"/>
      <c r="P287" s="262"/>
      <c r="Q287" s="262"/>
      <c r="R287" s="262"/>
      <c r="S287" s="262"/>
      <c r="T287" s="263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64" t="s">
        <v>163</v>
      </c>
      <c r="AU287" s="264" t="s">
        <v>83</v>
      </c>
      <c r="AV287" s="15" t="s">
        <v>162</v>
      </c>
      <c r="AW287" s="15" t="s">
        <v>30</v>
      </c>
      <c r="AX287" s="15" t="s">
        <v>81</v>
      </c>
      <c r="AY287" s="264" t="s">
        <v>155</v>
      </c>
    </row>
    <row r="288" s="2" customFormat="1" ht="21.75" customHeight="1">
      <c r="A288" s="39"/>
      <c r="B288" s="40"/>
      <c r="C288" s="265" t="s">
        <v>7</v>
      </c>
      <c r="D288" s="265" t="s">
        <v>234</v>
      </c>
      <c r="E288" s="266" t="s">
        <v>1081</v>
      </c>
      <c r="F288" s="267" t="s">
        <v>1082</v>
      </c>
      <c r="G288" s="268" t="s">
        <v>160</v>
      </c>
      <c r="H288" s="269">
        <v>1312.3219999999999</v>
      </c>
      <c r="I288" s="270"/>
      <c r="J288" s="271">
        <f>ROUND(I288*H288,2)</f>
        <v>0</v>
      </c>
      <c r="K288" s="267" t="s">
        <v>161</v>
      </c>
      <c r="L288" s="272"/>
      <c r="M288" s="273" t="s">
        <v>1</v>
      </c>
      <c r="N288" s="274" t="s">
        <v>38</v>
      </c>
      <c r="O288" s="92"/>
      <c r="P288" s="228">
        <f>O288*H288</f>
        <v>0</v>
      </c>
      <c r="Q288" s="228">
        <v>0.0025000000000000001</v>
      </c>
      <c r="R288" s="228">
        <f>Q288*H288</f>
        <v>3.280805</v>
      </c>
      <c r="S288" s="228">
        <v>0</v>
      </c>
      <c r="T288" s="229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0" t="s">
        <v>246</v>
      </c>
      <c r="AT288" s="230" t="s">
        <v>234</v>
      </c>
      <c r="AU288" s="230" t="s">
        <v>83</v>
      </c>
      <c r="AY288" s="18" t="s">
        <v>155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18" t="s">
        <v>81</v>
      </c>
      <c r="BK288" s="231">
        <f>ROUND(I288*H288,2)</f>
        <v>0</v>
      </c>
      <c r="BL288" s="18" t="s">
        <v>200</v>
      </c>
      <c r="BM288" s="230" t="s">
        <v>279</v>
      </c>
    </row>
    <row r="289" s="13" customFormat="1">
      <c r="A289" s="13"/>
      <c r="B289" s="232"/>
      <c r="C289" s="233"/>
      <c r="D289" s="234" t="s">
        <v>163</v>
      </c>
      <c r="E289" s="235" t="s">
        <v>1</v>
      </c>
      <c r="F289" s="236" t="s">
        <v>1083</v>
      </c>
      <c r="G289" s="233"/>
      <c r="H289" s="235" t="s">
        <v>1</v>
      </c>
      <c r="I289" s="237"/>
      <c r="J289" s="233"/>
      <c r="K289" s="233"/>
      <c r="L289" s="238"/>
      <c r="M289" s="239"/>
      <c r="N289" s="240"/>
      <c r="O289" s="240"/>
      <c r="P289" s="240"/>
      <c r="Q289" s="240"/>
      <c r="R289" s="240"/>
      <c r="S289" s="240"/>
      <c r="T289" s="241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2" t="s">
        <v>163</v>
      </c>
      <c r="AU289" s="242" t="s">
        <v>83</v>
      </c>
      <c r="AV289" s="13" t="s">
        <v>81</v>
      </c>
      <c r="AW289" s="13" t="s">
        <v>30</v>
      </c>
      <c r="AX289" s="13" t="s">
        <v>73</v>
      </c>
      <c r="AY289" s="242" t="s">
        <v>155</v>
      </c>
    </row>
    <row r="290" s="13" customFormat="1">
      <c r="A290" s="13"/>
      <c r="B290" s="232"/>
      <c r="C290" s="233"/>
      <c r="D290" s="234" t="s">
        <v>163</v>
      </c>
      <c r="E290" s="235" t="s">
        <v>1</v>
      </c>
      <c r="F290" s="236" t="s">
        <v>1030</v>
      </c>
      <c r="G290" s="233"/>
      <c r="H290" s="235" t="s">
        <v>1</v>
      </c>
      <c r="I290" s="237"/>
      <c r="J290" s="233"/>
      <c r="K290" s="233"/>
      <c r="L290" s="238"/>
      <c r="M290" s="239"/>
      <c r="N290" s="240"/>
      <c r="O290" s="240"/>
      <c r="P290" s="240"/>
      <c r="Q290" s="240"/>
      <c r="R290" s="240"/>
      <c r="S290" s="240"/>
      <c r="T290" s="24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2" t="s">
        <v>163</v>
      </c>
      <c r="AU290" s="242" t="s">
        <v>83</v>
      </c>
      <c r="AV290" s="13" t="s">
        <v>81</v>
      </c>
      <c r="AW290" s="13" t="s">
        <v>30</v>
      </c>
      <c r="AX290" s="13" t="s">
        <v>73</v>
      </c>
      <c r="AY290" s="242" t="s">
        <v>155</v>
      </c>
    </row>
    <row r="291" s="14" customFormat="1">
      <c r="A291" s="14"/>
      <c r="B291" s="243"/>
      <c r="C291" s="244"/>
      <c r="D291" s="234" t="s">
        <v>163</v>
      </c>
      <c r="E291" s="245" t="s">
        <v>1</v>
      </c>
      <c r="F291" s="246" t="s">
        <v>1031</v>
      </c>
      <c r="G291" s="244"/>
      <c r="H291" s="247">
        <v>220.00999999999999</v>
      </c>
      <c r="I291" s="248"/>
      <c r="J291" s="244"/>
      <c r="K291" s="244"/>
      <c r="L291" s="249"/>
      <c r="M291" s="250"/>
      <c r="N291" s="251"/>
      <c r="O291" s="251"/>
      <c r="P291" s="251"/>
      <c r="Q291" s="251"/>
      <c r="R291" s="251"/>
      <c r="S291" s="251"/>
      <c r="T291" s="25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3" t="s">
        <v>163</v>
      </c>
      <c r="AU291" s="253" t="s">
        <v>83</v>
      </c>
      <c r="AV291" s="14" t="s">
        <v>83</v>
      </c>
      <c r="AW291" s="14" t="s">
        <v>30</v>
      </c>
      <c r="AX291" s="14" t="s">
        <v>73</v>
      </c>
      <c r="AY291" s="253" t="s">
        <v>155</v>
      </c>
    </row>
    <row r="292" s="16" customFormat="1">
      <c r="A292" s="16"/>
      <c r="B292" s="279"/>
      <c r="C292" s="280"/>
      <c r="D292" s="234" t="s">
        <v>163</v>
      </c>
      <c r="E292" s="281" t="s">
        <v>1</v>
      </c>
      <c r="F292" s="282" t="s">
        <v>302</v>
      </c>
      <c r="G292" s="280"/>
      <c r="H292" s="283">
        <v>220.00999999999999</v>
      </c>
      <c r="I292" s="284"/>
      <c r="J292" s="280"/>
      <c r="K292" s="280"/>
      <c r="L292" s="285"/>
      <c r="M292" s="286"/>
      <c r="N292" s="287"/>
      <c r="O292" s="287"/>
      <c r="P292" s="287"/>
      <c r="Q292" s="287"/>
      <c r="R292" s="287"/>
      <c r="S292" s="287"/>
      <c r="T292" s="288"/>
      <c r="U292" s="16"/>
      <c r="V292" s="16"/>
      <c r="W292" s="16"/>
      <c r="X292" s="16"/>
      <c r="Y292" s="16"/>
      <c r="Z292" s="16"/>
      <c r="AA292" s="16"/>
      <c r="AB292" s="16"/>
      <c r="AC292" s="16"/>
      <c r="AD292" s="16"/>
      <c r="AE292" s="16"/>
      <c r="AT292" s="289" t="s">
        <v>163</v>
      </c>
      <c r="AU292" s="289" t="s">
        <v>83</v>
      </c>
      <c r="AV292" s="16" t="s">
        <v>169</v>
      </c>
      <c r="AW292" s="16" t="s">
        <v>30</v>
      </c>
      <c r="AX292" s="16" t="s">
        <v>73</v>
      </c>
      <c r="AY292" s="289" t="s">
        <v>155</v>
      </c>
    </row>
    <row r="293" s="13" customFormat="1">
      <c r="A293" s="13"/>
      <c r="B293" s="232"/>
      <c r="C293" s="233"/>
      <c r="D293" s="234" t="s">
        <v>163</v>
      </c>
      <c r="E293" s="235" t="s">
        <v>1</v>
      </c>
      <c r="F293" s="236" t="s">
        <v>1032</v>
      </c>
      <c r="G293" s="233"/>
      <c r="H293" s="235" t="s">
        <v>1</v>
      </c>
      <c r="I293" s="237"/>
      <c r="J293" s="233"/>
      <c r="K293" s="233"/>
      <c r="L293" s="238"/>
      <c r="M293" s="239"/>
      <c r="N293" s="240"/>
      <c r="O293" s="240"/>
      <c r="P293" s="240"/>
      <c r="Q293" s="240"/>
      <c r="R293" s="240"/>
      <c r="S293" s="240"/>
      <c r="T293" s="241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2" t="s">
        <v>163</v>
      </c>
      <c r="AU293" s="242" t="s">
        <v>83</v>
      </c>
      <c r="AV293" s="13" t="s">
        <v>81</v>
      </c>
      <c r="AW293" s="13" t="s">
        <v>30</v>
      </c>
      <c r="AX293" s="13" t="s">
        <v>73</v>
      </c>
      <c r="AY293" s="242" t="s">
        <v>155</v>
      </c>
    </row>
    <row r="294" s="14" customFormat="1">
      <c r="A294" s="14"/>
      <c r="B294" s="243"/>
      <c r="C294" s="244"/>
      <c r="D294" s="234" t="s">
        <v>163</v>
      </c>
      <c r="E294" s="245" t="s">
        <v>1</v>
      </c>
      <c r="F294" s="246" t="s">
        <v>1033</v>
      </c>
      <c r="G294" s="244"/>
      <c r="H294" s="247">
        <v>376.5</v>
      </c>
      <c r="I294" s="248"/>
      <c r="J294" s="244"/>
      <c r="K294" s="244"/>
      <c r="L294" s="249"/>
      <c r="M294" s="250"/>
      <c r="N294" s="251"/>
      <c r="O294" s="251"/>
      <c r="P294" s="251"/>
      <c r="Q294" s="251"/>
      <c r="R294" s="251"/>
      <c r="S294" s="251"/>
      <c r="T294" s="252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3" t="s">
        <v>163</v>
      </c>
      <c r="AU294" s="253" t="s">
        <v>83</v>
      </c>
      <c r="AV294" s="14" t="s">
        <v>83</v>
      </c>
      <c r="AW294" s="14" t="s">
        <v>30</v>
      </c>
      <c r="AX294" s="14" t="s">
        <v>73</v>
      </c>
      <c r="AY294" s="253" t="s">
        <v>155</v>
      </c>
    </row>
    <row r="295" s="16" customFormat="1">
      <c r="A295" s="16"/>
      <c r="B295" s="279"/>
      <c r="C295" s="280"/>
      <c r="D295" s="234" t="s">
        <v>163</v>
      </c>
      <c r="E295" s="281" t="s">
        <v>1</v>
      </c>
      <c r="F295" s="282" t="s">
        <v>302</v>
      </c>
      <c r="G295" s="280"/>
      <c r="H295" s="283">
        <v>376.5</v>
      </c>
      <c r="I295" s="284"/>
      <c r="J295" s="280"/>
      <c r="K295" s="280"/>
      <c r="L295" s="285"/>
      <c r="M295" s="286"/>
      <c r="N295" s="287"/>
      <c r="O295" s="287"/>
      <c r="P295" s="287"/>
      <c r="Q295" s="287"/>
      <c r="R295" s="287"/>
      <c r="S295" s="287"/>
      <c r="T295" s="288"/>
      <c r="U295" s="16"/>
      <c r="V295" s="16"/>
      <c r="W295" s="16"/>
      <c r="X295" s="16"/>
      <c r="Y295" s="16"/>
      <c r="Z295" s="16"/>
      <c r="AA295" s="16"/>
      <c r="AB295" s="16"/>
      <c r="AC295" s="16"/>
      <c r="AD295" s="16"/>
      <c r="AE295" s="16"/>
      <c r="AT295" s="289" t="s">
        <v>163</v>
      </c>
      <c r="AU295" s="289" t="s">
        <v>83</v>
      </c>
      <c r="AV295" s="16" t="s">
        <v>169</v>
      </c>
      <c r="AW295" s="16" t="s">
        <v>30</v>
      </c>
      <c r="AX295" s="16" t="s">
        <v>73</v>
      </c>
      <c r="AY295" s="289" t="s">
        <v>155</v>
      </c>
    </row>
    <row r="296" s="15" customFormat="1">
      <c r="A296" s="15"/>
      <c r="B296" s="254"/>
      <c r="C296" s="255"/>
      <c r="D296" s="234" t="s">
        <v>163</v>
      </c>
      <c r="E296" s="256" t="s">
        <v>1</v>
      </c>
      <c r="F296" s="257" t="s">
        <v>166</v>
      </c>
      <c r="G296" s="255"/>
      <c r="H296" s="258">
        <v>596.50999999999999</v>
      </c>
      <c r="I296" s="259"/>
      <c r="J296" s="255"/>
      <c r="K296" s="255"/>
      <c r="L296" s="260"/>
      <c r="M296" s="261"/>
      <c r="N296" s="262"/>
      <c r="O296" s="262"/>
      <c r="P296" s="262"/>
      <c r="Q296" s="262"/>
      <c r="R296" s="262"/>
      <c r="S296" s="262"/>
      <c r="T296" s="263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64" t="s">
        <v>163</v>
      </c>
      <c r="AU296" s="264" t="s">
        <v>83</v>
      </c>
      <c r="AV296" s="15" t="s">
        <v>162</v>
      </c>
      <c r="AW296" s="15" t="s">
        <v>30</v>
      </c>
      <c r="AX296" s="15" t="s">
        <v>73</v>
      </c>
      <c r="AY296" s="264" t="s">
        <v>155</v>
      </c>
    </row>
    <row r="297" s="14" customFormat="1">
      <c r="A297" s="14"/>
      <c r="B297" s="243"/>
      <c r="C297" s="244"/>
      <c r="D297" s="234" t="s">
        <v>163</v>
      </c>
      <c r="E297" s="245" t="s">
        <v>1</v>
      </c>
      <c r="F297" s="246" t="s">
        <v>1084</v>
      </c>
      <c r="G297" s="244"/>
      <c r="H297" s="247">
        <v>1193.02</v>
      </c>
      <c r="I297" s="248"/>
      <c r="J297" s="244"/>
      <c r="K297" s="244"/>
      <c r="L297" s="249"/>
      <c r="M297" s="250"/>
      <c r="N297" s="251"/>
      <c r="O297" s="251"/>
      <c r="P297" s="251"/>
      <c r="Q297" s="251"/>
      <c r="R297" s="251"/>
      <c r="S297" s="251"/>
      <c r="T297" s="252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3" t="s">
        <v>163</v>
      </c>
      <c r="AU297" s="253" t="s">
        <v>83</v>
      </c>
      <c r="AV297" s="14" t="s">
        <v>83</v>
      </c>
      <c r="AW297" s="14" t="s">
        <v>30</v>
      </c>
      <c r="AX297" s="14" t="s">
        <v>73</v>
      </c>
      <c r="AY297" s="253" t="s">
        <v>155</v>
      </c>
    </row>
    <row r="298" s="15" customFormat="1">
      <c r="A298" s="15"/>
      <c r="B298" s="254"/>
      <c r="C298" s="255"/>
      <c r="D298" s="234" t="s">
        <v>163</v>
      </c>
      <c r="E298" s="256" t="s">
        <v>1</v>
      </c>
      <c r="F298" s="257" t="s">
        <v>166</v>
      </c>
      <c r="G298" s="255"/>
      <c r="H298" s="258">
        <v>1193.02</v>
      </c>
      <c r="I298" s="259"/>
      <c r="J298" s="255"/>
      <c r="K298" s="255"/>
      <c r="L298" s="260"/>
      <c r="M298" s="261"/>
      <c r="N298" s="262"/>
      <c r="O298" s="262"/>
      <c r="P298" s="262"/>
      <c r="Q298" s="262"/>
      <c r="R298" s="262"/>
      <c r="S298" s="262"/>
      <c r="T298" s="263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64" t="s">
        <v>163</v>
      </c>
      <c r="AU298" s="264" t="s">
        <v>83</v>
      </c>
      <c r="AV298" s="15" t="s">
        <v>162</v>
      </c>
      <c r="AW298" s="15" t="s">
        <v>30</v>
      </c>
      <c r="AX298" s="15" t="s">
        <v>73</v>
      </c>
      <c r="AY298" s="264" t="s">
        <v>155</v>
      </c>
    </row>
    <row r="299" s="14" customFormat="1">
      <c r="A299" s="14"/>
      <c r="B299" s="243"/>
      <c r="C299" s="244"/>
      <c r="D299" s="234" t="s">
        <v>163</v>
      </c>
      <c r="E299" s="245" t="s">
        <v>1</v>
      </c>
      <c r="F299" s="246" t="s">
        <v>1085</v>
      </c>
      <c r="G299" s="244"/>
      <c r="H299" s="247">
        <v>1312.3219999999999</v>
      </c>
      <c r="I299" s="248"/>
      <c r="J299" s="244"/>
      <c r="K299" s="244"/>
      <c r="L299" s="249"/>
      <c r="M299" s="250"/>
      <c r="N299" s="251"/>
      <c r="O299" s="251"/>
      <c r="P299" s="251"/>
      <c r="Q299" s="251"/>
      <c r="R299" s="251"/>
      <c r="S299" s="251"/>
      <c r="T299" s="252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3" t="s">
        <v>163</v>
      </c>
      <c r="AU299" s="253" t="s">
        <v>83</v>
      </c>
      <c r="AV299" s="14" t="s">
        <v>83</v>
      </c>
      <c r="AW299" s="14" t="s">
        <v>30</v>
      </c>
      <c r="AX299" s="14" t="s">
        <v>73</v>
      </c>
      <c r="AY299" s="253" t="s">
        <v>155</v>
      </c>
    </row>
    <row r="300" s="15" customFormat="1">
      <c r="A300" s="15"/>
      <c r="B300" s="254"/>
      <c r="C300" s="255"/>
      <c r="D300" s="234" t="s">
        <v>163</v>
      </c>
      <c r="E300" s="256" t="s">
        <v>1</v>
      </c>
      <c r="F300" s="257" t="s">
        <v>166</v>
      </c>
      <c r="G300" s="255"/>
      <c r="H300" s="258">
        <v>1312.3219999999999</v>
      </c>
      <c r="I300" s="259"/>
      <c r="J300" s="255"/>
      <c r="K300" s="255"/>
      <c r="L300" s="260"/>
      <c r="M300" s="261"/>
      <c r="N300" s="262"/>
      <c r="O300" s="262"/>
      <c r="P300" s="262"/>
      <c r="Q300" s="262"/>
      <c r="R300" s="262"/>
      <c r="S300" s="262"/>
      <c r="T300" s="263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64" t="s">
        <v>163</v>
      </c>
      <c r="AU300" s="264" t="s">
        <v>83</v>
      </c>
      <c r="AV300" s="15" t="s">
        <v>162</v>
      </c>
      <c r="AW300" s="15" t="s">
        <v>30</v>
      </c>
      <c r="AX300" s="15" t="s">
        <v>81</v>
      </c>
      <c r="AY300" s="264" t="s">
        <v>155</v>
      </c>
    </row>
    <row r="301" s="2" customFormat="1" ht="33" customHeight="1">
      <c r="A301" s="39"/>
      <c r="B301" s="40"/>
      <c r="C301" s="219" t="s">
        <v>218</v>
      </c>
      <c r="D301" s="219" t="s">
        <v>157</v>
      </c>
      <c r="E301" s="220" t="s">
        <v>1079</v>
      </c>
      <c r="F301" s="221" t="s">
        <v>1080</v>
      </c>
      <c r="G301" s="222" t="s">
        <v>160</v>
      </c>
      <c r="H301" s="223">
        <v>95.599999999999994</v>
      </c>
      <c r="I301" s="224"/>
      <c r="J301" s="225">
        <f>ROUND(I301*H301,2)</f>
        <v>0</v>
      </c>
      <c r="K301" s="221" t="s">
        <v>161</v>
      </c>
      <c r="L301" s="45"/>
      <c r="M301" s="226" t="s">
        <v>1</v>
      </c>
      <c r="N301" s="227" t="s">
        <v>38</v>
      </c>
      <c r="O301" s="92"/>
      <c r="P301" s="228">
        <f>O301*H301</f>
        <v>0</v>
      </c>
      <c r="Q301" s="228">
        <v>0</v>
      </c>
      <c r="R301" s="228">
        <f>Q301*H301</f>
        <v>0</v>
      </c>
      <c r="S301" s="228">
        <v>0</v>
      </c>
      <c r="T301" s="229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0" t="s">
        <v>200</v>
      </c>
      <c r="AT301" s="230" t="s">
        <v>157</v>
      </c>
      <c r="AU301" s="230" t="s">
        <v>83</v>
      </c>
      <c r="AY301" s="18" t="s">
        <v>155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8" t="s">
        <v>81</v>
      </c>
      <c r="BK301" s="231">
        <f>ROUND(I301*H301,2)</f>
        <v>0</v>
      </c>
      <c r="BL301" s="18" t="s">
        <v>200</v>
      </c>
      <c r="BM301" s="230" t="s">
        <v>1086</v>
      </c>
    </row>
    <row r="302" s="13" customFormat="1">
      <c r="A302" s="13"/>
      <c r="B302" s="232"/>
      <c r="C302" s="233"/>
      <c r="D302" s="234" t="s">
        <v>163</v>
      </c>
      <c r="E302" s="235" t="s">
        <v>1</v>
      </c>
      <c r="F302" s="236" t="s">
        <v>1029</v>
      </c>
      <c r="G302" s="233"/>
      <c r="H302" s="235" t="s">
        <v>1</v>
      </c>
      <c r="I302" s="237"/>
      <c r="J302" s="233"/>
      <c r="K302" s="233"/>
      <c r="L302" s="238"/>
      <c r="M302" s="239"/>
      <c r="N302" s="240"/>
      <c r="O302" s="240"/>
      <c r="P302" s="240"/>
      <c r="Q302" s="240"/>
      <c r="R302" s="240"/>
      <c r="S302" s="240"/>
      <c r="T302" s="24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2" t="s">
        <v>163</v>
      </c>
      <c r="AU302" s="242" t="s">
        <v>83</v>
      </c>
      <c r="AV302" s="13" t="s">
        <v>81</v>
      </c>
      <c r="AW302" s="13" t="s">
        <v>30</v>
      </c>
      <c r="AX302" s="13" t="s">
        <v>73</v>
      </c>
      <c r="AY302" s="242" t="s">
        <v>155</v>
      </c>
    </row>
    <row r="303" s="13" customFormat="1">
      <c r="A303" s="13"/>
      <c r="B303" s="232"/>
      <c r="C303" s="233"/>
      <c r="D303" s="234" t="s">
        <v>163</v>
      </c>
      <c r="E303" s="235" t="s">
        <v>1</v>
      </c>
      <c r="F303" s="236" t="s">
        <v>1034</v>
      </c>
      <c r="G303" s="233"/>
      <c r="H303" s="235" t="s">
        <v>1</v>
      </c>
      <c r="I303" s="237"/>
      <c r="J303" s="233"/>
      <c r="K303" s="233"/>
      <c r="L303" s="238"/>
      <c r="M303" s="239"/>
      <c r="N303" s="240"/>
      <c r="O303" s="240"/>
      <c r="P303" s="240"/>
      <c r="Q303" s="240"/>
      <c r="R303" s="240"/>
      <c r="S303" s="240"/>
      <c r="T303" s="241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2" t="s">
        <v>163</v>
      </c>
      <c r="AU303" s="242" t="s">
        <v>83</v>
      </c>
      <c r="AV303" s="13" t="s">
        <v>81</v>
      </c>
      <c r="AW303" s="13" t="s">
        <v>30</v>
      </c>
      <c r="AX303" s="13" t="s">
        <v>73</v>
      </c>
      <c r="AY303" s="242" t="s">
        <v>155</v>
      </c>
    </row>
    <row r="304" s="14" customFormat="1">
      <c r="A304" s="14"/>
      <c r="B304" s="243"/>
      <c r="C304" s="244"/>
      <c r="D304" s="234" t="s">
        <v>163</v>
      </c>
      <c r="E304" s="245" t="s">
        <v>1</v>
      </c>
      <c r="F304" s="246" t="s">
        <v>1035</v>
      </c>
      <c r="G304" s="244"/>
      <c r="H304" s="247">
        <v>26.239999999999998</v>
      </c>
      <c r="I304" s="248"/>
      <c r="J304" s="244"/>
      <c r="K304" s="244"/>
      <c r="L304" s="249"/>
      <c r="M304" s="250"/>
      <c r="N304" s="251"/>
      <c r="O304" s="251"/>
      <c r="P304" s="251"/>
      <c r="Q304" s="251"/>
      <c r="R304" s="251"/>
      <c r="S304" s="251"/>
      <c r="T304" s="252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3" t="s">
        <v>163</v>
      </c>
      <c r="AU304" s="253" t="s">
        <v>83</v>
      </c>
      <c r="AV304" s="14" t="s">
        <v>83</v>
      </c>
      <c r="AW304" s="14" t="s">
        <v>30</v>
      </c>
      <c r="AX304" s="14" t="s">
        <v>73</v>
      </c>
      <c r="AY304" s="253" t="s">
        <v>155</v>
      </c>
    </row>
    <row r="305" s="14" customFormat="1">
      <c r="A305" s="14"/>
      <c r="B305" s="243"/>
      <c r="C305" s="244"/>
      <c r="D305" s="234" t="s">
        <v>163</v>
      </c>
      <c r="E305" s="245" t="s">
        <v>1</v>
      </c>
      <c r="F305" s="246" t="s">
        <v>1036</v>
      </c>
      <c r="G305" s="244"/>
      <c r="H305" s="247">
        <v>69.359999999999999</v>
      </c>
      <c r="I305" s="248"/>
      <c r="J305" s="244"/>
      <c r="K305" s="244"/>
      <c r="L305" s="249"/>
      <c r="M305" s="250"/>
      <c r="N305" s="251"/>
      <c r="O305" s="251"/>
      <c r="P305" s="251"/>
      <c r="Q305" s="251"/>
      <c r="R305" s="251"/>
      <c r="S305" s="251"/>
      <c r="T305" s="252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3" t="s">
        <v>163</v>
      </c>
      <c r="AU305" s="253" t="s">
        <v>83</v>
      </c>
      <c r="AV305" s="14" t="s">
        <v>83</v>
      </c>
      <c r="AW305" s="14" t="s">
        <v>30</v>
      </c>
      <c r="AX305" s="14" t="s">
        <v>73</v>
      </c>
      <c r="AY305" s="253" t="s">
        <v>155</v>
      </c>
    </row>
    <row r="306" s="16" customFormat="1">
      <c r="A306" s="16"/>
      <c r="B306" s="279"/>
      <c r="C306" s="280"/>
      <c r="D306" s="234" t="s">
        <v>163</v>
      </c>
      <c r="E306" s="281" t="s">
        <v>1</v>
      </c>
      <c r="F306" s="282" t="s">
        <v>302</v>
      </c>
      <c r="G306" s="280"/>
      <c r="H306" s="283">
        <v>95.599999999999994</v>
      </c>
      <c r="I306" s="284"/>
      <c r="J306" s="280"/>
      <c r="K306" s="280"/>
      <c r="L306" s="285"/>
      <c r="M306" s="286"/>
      <c r="N306" s="287"/>
      <c r="O306" s="287"/>
      <c r="P306" s="287"/>
      <c r="Q306" s="287"/>
      <c r="R306" s="287"/>
      <c r="S306" s="287"/>
      <c r="T306" s="288"/>
      <c r="U306" s="16"/>
      <c r="V306" s="16"/>
      <c r="W306" s="16"/>
      <c r="X306" s="16"/>
      <c r="Y306" s="16"/>
      <c r="Z306" s="16"/>
      <c r="AA306" s="16"/>
      <c r="AB306" s="16"/>
      <c r="AC306" s="16"/>
      <c r="AD306" s="16"/>
      <c r="AE306" s="16"/>
      <c r="AT306" s="289" t="s">
        <v>163</v>
      </c>
      <c r="AU306" s="289" t="s">
        <v>83</v>
      </c>
      <c r="AV306" s="16" t="s">
        <v>169</v>
      </c>
      <c r="AW306" s="16" t="s">
        <v>30</v>
      </c>
      <c r="AX306" s="16" t="s">
        <v>73</v>
      </c>
      <c r="AY306" s="289" t="s">
        <v>155</v>
      </c>
    </row>
    <row r="307" s="15" customFormat="1">
      <c r="A307" s="15"/>
      <c r="B307" s="254"/>
      <c r="C307" s="255"/>
      <c r="D307" s="234" t="s">
        <v>163</v>
      </c>
      <c r="E307" s="256" t="s">
        <v>1</v>
      </c>
      <c r="F307" s="257" t="s">
        <v>166</v>
      </c>
      <c r="G307" s="255"/>
      <c r="H307" s="258">
        <v>95.599999999999994</v>
      </c>
      <c r="I307" s="259"/>
      <c r="J307" s="255"/>
      <c r="K307" s="255"/>
      <c r="L307" s="260"/>
      <c r="M307" s="261"/>
      <c r="N307" s="262"/>
      <c r="O307" s="262"/>
      <c r="P307" s="262"/>
      <c r="Q307" s="262"/>
      <c r="R307" s="262"/>
      <c r="S307" s="262"/>
      <c r="T307" s="263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64" t="s">
        <v>163</v>
      </c>
      <c r="AU307" s="264" t="s">
        <v>83</v>
      </c>
      <c r="AV307" s="15" t="s">
        <v>162</v>
      </c>
      <c r="AW307" s="15" t="s">
        <v>30</v>
      </c>
      <c r="AX307" s="15" t="s">
        <v>81</v>
      </c>
      <c r="AY307" s="264" t="s">
        <v>155</v>
      </c>
    </row>
    <row r="308" s="2" customFormat="1" ht="21.75" customHeight="1">
      <c r="A308" s="39"/>
      <c r="B308" s="40"/>
      <c r="C308" s="265" t="s">
        <v>276</v>
      </c>
      <c r="D308" s="265" t="s">
        <v>234</v>
      </c>
      <c r="E308" s="266" t="s">
        <v>1087</v>
      </c>
      <c r="F308" s="267" t="s">
        <v>1088</v>
      </c>
      <c r="G308" s="268" t="s">
        <v>160</v>
      </c>
      <c r="H308" s="269">
        <v>210.31999999999999</v>
      </c>
      <c r="I308" s="270"/>
      <c r="J308" s="271">
        <f>ROUND(I308*H308,2)</f>
        <v>0</v>
      </c>
      <c r="K308" s="267" t="s">
        <v>161</v>
      </c>
      <c r="L308" s="272"/>
      <c r="M308" s="273" t="s">
        <v>1</v>
      </c>
      <c r="N308" s="274" t="s">
        <v>38</v>
      </c>
      <c r="O308" s="92"/>
      <c r="P308" s="228">
        <f>O308*H308</f>
        <v>0</v>
      </c>
      <c r="Q308" s="228">
        <v>0.0015</v>
      </c>
      <c r="R308" s="228">
        <f>Q308*H308</f>
        <v>0.31547999999999998</v>
      </c>
      <c r="S308" s="228">
        <v>0</v>
      </c>
      <c r="T308" s="229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0" t="s">
        <v>246</v>
      </c>
      <c r="AT308" s="230" t="s">
        <v>234</v>
      </c>
      <c r="AU308" s="230" t="s">
        <v>83</v>
      </c>
      <c r="AY308" s="18" t="s">
        <v>155</v>
      </c>
      <c r="BE308" s="231">
        <f>IF(N308="základní",J308,0)</f>
        <v>0</v>
      </c>
      <c r="BF308" s="231">
        <f>IF(N308="snížená",J308,0)</f>
        <v>0</v>
      </c>
      <c r="BG308" s="231">
        <f>IF(N308="zákl. přenesená",J308,0)</f>
        <v>0</v>
      </c>
      <c r="BH308" s="231">
        <f>IF(N308="sníž. přenesená",J308,0)</f>
        <v>0</v>
      </c>
      <c r="BI308" s="231">
        <f>IF(N308="nulová",J308,0)</f>
        <v>0</v>
      </c>
      <c r="BJ308" s="18" t="s">
        <v>81</v>
      </c>
      <c r="BK308" s="231">
        <f>ROUND(I308*H308,2)</f>
        <v>0</v>
      </c>
      <c r="BL308" s="18" t="s">
        <v>200</v>
      </c>
      <c r="BM308" s="230" t="s">
        <v>282</v>
      </c>
    </row>
    <row r="309" s="13" customFormat="1">
      <c r="A309" s="13"/>
      <c r="B309" s="232"/>
      <c r="C309" s="233"/>
      <c r="D309" s="234" t="s">
        <v>163</v>
      </c>
      <c r="E309" s="235" t="s">
        <v>1</v>
      </c>
      <c r="F309" s="236" t="s">
        <v>1029</v>
      </c>
      <c r="G309" s="233"/>
      <c r="H309" s="235" t="s">
        <v>1</v>
      </c>
      <c r="I309" s="237"/>
      <c r="J309" s="233"/>
      <c r="K309" s="233"/>
      <c r="L309" s="238"/>
      <c r="M309" s="239"/>
      <c r="N309" s="240"/>
      <c r="O309" s="240"/>
      <c r="P309" s="240"/>
      <c r="Q309" s="240"/>
      <c r="R309" s="240"/>
      <c r="S309" s="240"/>
      <c r="T309" s="241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2" t="s">
        <v>163</v>
      </c>
      <c r="AU309" s="242" t="s">
        <v>83</v>
      </c>
      <c r="AV309" s="13" t="s">
        <v>81</v>
      </c>
      <c r="AW309" s="13" t="s">
        <v>30</v>
      </c>
      <c r="AX309" s="13" t="s">
        <v>73</v>
      </c>
      <c r="AY309" s="242" t="s">
        <v>155</v>
      </c>
    </row>
    <row r="310" s="13" customFormat="1">
      <c r="A310" s="13"/>
      <c r="B310" s="232"/>
      <c r="C310" s="233"/>
      <c r="D310" s="234" t="s">
        <v>163</v>
      </c>
      <c r="E310" s="235" t="s">
        <v>1</v>
      </c>
      <c r="F310" s="236" t="s">
        <v>1034</v>
      </c>
      <c r="G310" s="233"/>
      <c r="H310" s="235" t="s">
        <v>1</v>
      </c>
      <c r="I310" s="237"/>
      <c r="J310" s="233"/>
      <c r="K310" s="233"/>
      <c r="L310" s="238"/>
      <c r="M310" s="239"/>
      <c r="N310" s="240"/>
      <c r="O310" s="240"/>
      <c r="P310" s="240"/>
      <c r="Q310" s="240"/>
      <c r="R310" s="240"/>
      <c r="S310" s="240"/>
      <c r="T310" s="24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2" t="s">
        <v>163</v>
      </c>
      <c r="AU310" s="242" t="s">
        <v>83</v>
      </c>
      <c r="AV310" s="13" t="s">
        <v>81</v>
      </c>
      <c r="AW310" s="13" t="s">
        <v>30</v>
      </c>
      <c r="AX310" s="13" t="s">
        <v>73</v>
      </c>
      <c r="AY310" s="242" t="s">
        <v>155</v>
      </c>
    </row>
    <row r="311" s="14" customFormat="1">
      <c r="A311" s="14"/>
      <c r="B311" s="243"/>
      <c r="C311" s="244"/>
      <c r="D311" s="234" t="s">
        <v>163</v>
      </c>
      <c r="E311" s="245" t="s">
        <v>1</v>
      </c>
      <c r="F311" s="246" t="s">
        <v>1035</v>
      </c>
      <c r="G311" s="244"/>
      <c r="H311" s="247">
        <v>26.239999999999998</v>
      </c>
      <c r="I311" s="248"/>
      <c r="J311" s="244"/>
      <c r="K311" s="244"/>
      <c r="L311" s="249"/>
      <c r="M311" s="250"/>
      <c r="N311" s="251"/>
      <c r="O311" s="251"/>
      <c r="P311" s="251"/>
      <c r="Q311" s="251"/>
      <c r="R311" s="251"/>
      <c r="S311" s="251"/>
      <c r="T311" s="252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3" t="s">
        <v>163</v>
      </c>
      <c r="AU311" s="253" t="s">
        <v>83</v>
      </c>
      <c r="AV311" s="14" t="s">
        <v>83</v>
      </c>
      <c r="AW311" s="14" t="s">
        <v>30</v>
      </c>
      <c r="AX311" s="14" t="s">
        <v>73</v>
      </c>
      <c r="AY311" s="253" t="s">
        <v>155</v>
      </c>
    </row>
    <row r="312" s="14" customFormat="1">
      <c r="A312" s="14"/>
      <c r="B312" s="243"/>
      <c r="C312" s="244"/>
      <c r="D312" s="234" t="s">
        <v>163</v>
      </c>
      <c r="E312" s="245" t="s">
        <v>1</v>
      </c>
      <c r="F312" s="246" t="s">
        <v>1036</v>
      </c>
      <c r="G312" s="244"/>
      <c r="H312" s="247">
        <v>69.359999999999999</v>
      </c>
      <c r="I312" s="248"/>
      <c r="J312" s="244"/>
      <c r="K312" s="244"/>
      <c r="L312" s="249"/>
      <c r="M312" s="250"/>
      <c r="N312" s="251"/>
      <c r="O312" s="251"/>
      <c r="P312" s="251"/>
      <c r="Q312" s="251"/>
      <c r="R312" s="251"/>
      <c r="S312" s="251"/>
      <c r="T312" s="252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3" t="s">
        <v>163</v>
      </c>
      <c r="AU312" s="253" t="s">
        <v>83</v>
      </c>
      <c r="AV312" s="14" t="s">
        <v>83</v>
      </c>
      <c r="AW312" s="14" t="s">
        <v>30</v>
      </c>
      <c r="AX312" s="14" t="s">
        <v>73</v>
      </c>
      <c r="AY312" s="253" t="s">
        <v>155</v>
      </c>
    </row>
    <row r="313" s="15" customFormat="1">
      <c r="A313" s="15"/>
      <c r="B313" s="254"/>
      <c r="C313" s="255"/>
      <c r="D313" s="234" t="s">
        <v>163</v>
      </c>
      <c r="E313" s="256" t="s">
        <v>1</v>
      </c>
      <c r="F313" s="257" t="s">
        <v>166</v>
      </c>
      <c r="G313" s="255"/>
      <c r="H313" s="258">
        <v>95.599999999999994</v>
      </c>
      <c r="I313" s="259"/>
      <c r="J313" s="255"/>
      <c r="K313" s="255"/>
      <c r="L313" s="260"/>
      <c r="M313" s="261"/>
      <c r="N313" s="262"/>
      <c r="O313" s="262"/>
      <c r="P313" s="262"/>
      <c r="Q313" s="262"/>
      <c r="R313" s="262"/>
      <c r="S313" s="262"/>
      <c r="T313" s="263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64" t="s">
        <v>163</v>
      </c>
      <c r="AU313" s="264" t="s">
        <v>83</v>
      </c>
      <c r="AV313" s="15" t="s">
        <v>162</v>
      </c>
      <c r="AW313" s="15" t="s">
        <v>30</v>
      </c>
      <c r="AX313" s="15" t="s">
        <v>73</v>
      </c>
      <c r="AY313" s="264" t="s">
        <v>155</v>
      </c>
    </row>
    <row r="314" s="14" customFormat="1">
      <c r="A314" s="14"/>
      <c r="B314" s="243"/>
      <c r="C314" s="244"/>
      <c r="D314" s="234" t="s">
        <v>163</v>
      </c>
      <c r="E314" s="245" t="s">
        <v>1</v>
      </c>
      <c r="F314" s="246" t="s">
        <v>1089</v>
      </c>
      <c r="G314" s="244"/>
      <c r="H314" s="247">
        <v>210.31999999999999</v>
      </c>
      <c r="I314" s="248"/>
      <c r="J314" s="244"/>
      <c r="K314" s="244"/>
      <c r="L314" s="249"/>
      <c r="M314" s="250"/>
      <c r="N314" s="251"/>
      <c r="O314" s="251"/>
      <c r="P314" s="251"/>
      <c r="Q314" s="251"/>
      <c r="R314" s="251"/>
      <c r="S314" s="251"/>
      <c r="T314" s="252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3" t="s">
        <v>163</v>
      </c>
      <c r="AU314" s="253" t="s">
        <v>83</v>
      </c>
      <c r="AV314" s="14" t="s">
        <v>83</v>
      </c>
      <c r="AW314" s="14" t="s">
        <v>30</v>
      </c>
      <c r="AX314" s="14" t="s">
        <v>73</v>
      </c>
      <c r="AY314" s="253" t="s">
        <v>155</v>
      </c>
    </row>
    <row r="315" s="15" customFormat="1">
      <c r="A315" s="15"/>
      <c r="B315" s="254"/>
      <c r="C315" s="255"/>
      <c r="D315" s="234" t="s">
        <v>163</v>
      </c>
      <c r="E315" s="256" t="s">
        <v>1</v>
      </c>
      <c r="F315" s="257" t="s">
        <v>166</v>
      </c>
      <c r="G315" s="255"/>
      <c r="H315" s="258">
        <v>210.31999999999999</v>
      </c>
      <c r="I315" s="259"/>
      <c r="J315" s="255"/>
      <c r="K315" s="255"/>
      <c r="L315" s="260"/>
      <c r="M315" s="261"/>
      <c r="N315" s="262"/>
      <c r="O315" s="262"/>
      <c r="P315" s="262"/>
      <c r="Q315" s="262"/>
      <c r="R315" s="262"/>
      <c r="S315" s="262"/>
      <c r="T315" s="263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64" t="s">
        <v>163</v>
      </c>
      <c r="AU315" s="264" t="s">
        <v>83</v>
      </c>
      <c r="AV315" s="15" t="s">
        <v>162</v>
      </c>
      <c r="AW315" s="15" t="s">
        <v>30</v>
      </c>
      <c r="AX315" s="15" t="s">
        <v>81</v>
      </c>
      <c r="AY315" s="264" t="s">
        <v>155</v>
      </c>
    </row>
    <row r="316" s="2" customFormat="1" ht="24.15" customHeight="1">
      <c r="A316" s="39"/>
      <c r="B316" s="40"/>
      <c r="C316" s="219" t="s">
        <v>222</v>
      </c>
      <c r="D316" s="219" t="s">
        <v>157</v>
      </c>
      <c r="E316" s="220" t="s">
        <v>1090</v>
      </c>
      <c r="F316" s="221" t="s">
        <v>1091</v>
      </c>
      <c r="G316" s="222" t="s">
        <v>160</v>
      </c>
      <c r="H316" s="223">
        <v>95.599999999999994</v>
      </c>
      <c r="I316" s="224"/>
      <c r="J316" s="225">
        <f>ROUND(I316*H316,2)</f>
        <v>0</v>
      </c>
      <c r="K316" s="221" t="s">
        <v>161</v>
      </c>
      <c r="L316" s="45"/>
      <c r="M316" s="226" t="s">
        <v>1</v>
      </c>
      <c r="N316" s="227" t="s">
        <v>38</v>
      </c>
      <c r="O316" s="92"/>
      <c r="P316" s="228">
        <f>O316*H316</f>
        <v>0</v>
      </c>
      <c r="Q316" s="228">
        <v>5.0000000000000002E-05</v>
      </c>
      <c r="R316" s="228">
        <f>Q316*H316</f>
        <v>0.0047799999999999995</v>
      </c>
      <c r="S316" s="228">
        <v>0</v>
      </c>
      <c r="T316" s="229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0" t="s">
        <v>200</v>
      </c>
      <c r="AT316" s="230" t="s">
        <v>157</v>
      </c>
      <c r="AU316" s="230" t="s">
        <v>83</v>
      </c>
      <c r="AY316" s="18" t="s">
        <v>155</v>
      </c>
      <c r="BE316" s="231">
        <f>IF(N316="základní",J316,0)</f>
        <v>0</v>
      </c>
      <c r="BF316" s="231">
        <f>IF(N316="snížená",J316,0)</f>
        <v>0</v>
      </c>
      <c r="BG316" s="231">
        <f>IF(N316="zákl. přenesená",J316,0)</f>
        <v>0</v>
      </c>
      <c r="BH316" s="231">
        <f>IF(N316="sníž. přenesená",J316,0)</f>
        <v>0</v>
      </c>
      <c r="BI316" s="231">
        <f>IF(N316="nulová",J316,0)</f>
        <v>0</v>
      </c>
      <c r="BJ316" s="18" t="s">
        <v>81</v>
      </c>
      <c r="BK316" s="231">
        <f>ROUND(I316*H316,2)</f>
        <v>0</v>
      </c>
      <c r="BL316" s="18" t="s">
        <v>200</v>
      </c>
      <c r="BM316" s="230" t="s">
        <v>340</v>
      </c>
    </row>
    <row r="317" s="13" customFormat="1">
      <c r="A317" s="13"/>
      <c r="B317" s="232"/>
      <c r="C317" s="233"/>
      <c r="D317" s="234" t="s">
        <v>163</v>
      </c>
      <c r="E317" s="235" t="s">
        <v>1</v>
      </c>
      <c r="F317" s="236" t="s">
        <v>1034</v>
      </c>
      <c r="G317" s="233"/>
      <c r="H317" s="235" t="s">
        <v>1</v>
      </c>
      <c r="I317" s="237"/>
      <c r="J317" s="233"/>
      <c r="K317" s="233"/>
      <c r="L317" s="238"/>
      <c r="M317" s="239"/>
      <c r="N317" s="240"/>
      <c r="O317" s="240"/>
      <c r="P317" s="240"/>
      <c r="Q317" s="240"/>
      <c r="R317" s="240"/>
      <c r="S317" s="240"/>
      <c r="T317" s="241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2" t="s">
        <v>163</v>
      </c>
      <c r="AU317" s="242" t="s">
        <v>83</v>
      </c>
      <c r="AV317" s="13" t="s">
        <v>81</v>
      </c>
      <c r="AW317" s="13" t="s">
        <v>30</v>
      </c>
      <c r="AX317" s="13" t="s">
        <v>73</v>
      </c>
      <c r="AY317" s="242" t="s">
        <v>155</v>
      </c>
    </row>
    <row r="318" s="14" customFormat="1">
      <c r="A318" s="14"/>
      <c r="B318" s="243"/>
      <c r="C318" s="244"/>
      <c r="D318" s="234" t="s">
        <v>163</v>
      </c>
      <c r="E318" s="245" t="s">
        <v>1</v>
      </c>
      <c r="F318" s="246" t="s">
        <v>1035</v>
      </c>
      <c r="G318" s="244"/>
      <c r="H318" s="247">
        <v>26.239999999999998</v>
      </c>
      <c r="I318" s="248"/>
      <c r="J318" s="244"/>
      <c r="K318" s="244"/>
      <c r="L318" s="249"/>
      <c r="M318" s="250"/>
      <c r="N318" s="251"/>
      <c r="O318" s="251"/>
      <c r="P318" s="251"/>
      <c r="Q318" s="251"/>
      <c r="R318" s="251"/>
      <c r="S318" s="251"/>
      <c r="T318" s="252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3" t="s">
        <v>163</v>
      </c>
      <c r="AU318" s="253" t="s">
        <v>83</v>
      </c>
      <c r="AV318" s="14" t="s">
        <v>83</v>
      </c>
      <c r="AW318" s="14" t="s">
        <v>30</v>
      </c>
      <c r="AX318" s="14" t="s">
        <v>73</v>
      </c>
      <c r="AY318" s="253" t="s">
        <v>155</v>
      </c>
    </row>
    <row r="319" s="14" customFormat="1">
      <c r="A319" s="14"/>
      <c r="B319" s="243"/>
      <c r="C319" s="244"/>
      <c r="D319" s="234" t="s">
        <v>163</v>
      </c>
      <c r="E319" s="245" t="s">
        <v>1</v>
      </c>
      <c r="F319" s="246" t="s">
        <v>1036</v>
      </c>
      <c r="G319" s="244"/>
      <c r="H319" s="247">
        <v>69.359999999999999</v>
      </c>
      <c r="I319" s="248"/>
      <c r="J319" s="244"/>
      <c r="K319" s="244"/>
      <c r="L319" s="249"/>
      <c r="M319" s="250"/>
      <c r="N319" s="251"/>
      <c r="O319" s="251"/>
      <c r="P319" s="251"/>
      <c r="Q319" s="251"/>
      <c r="R319" s="251"/>
      <c r="S319" s="251"/>
      <c r="T319" s="252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3" t="s">
        <v>163</v>
      </c>
      <c r="AU319" s="253" t="s">
        <v>83</v>
      </c>
      <c r="AV319" s="14" t="s">
        <v>83</v>
      </c>
      <c r="AW319" s="14" t="s">
        <v>30</v>
      </c>
      <c r="AX319" s="14" t="s">
        <v>73</v>
      </c>
      <c r="AY319" s="253" t="s">
        <v>155</v>
      </c>
    </row>
    <row r="320" s="15" customFormat="1">
      <c r="A320" s="15"/>
      <c r="B320" s="254"/>
      <c r="C320" s="255"/>
      <c r="D320" s="234" t="s">
        <v>163</v>
      </c>
      <c r="E320" s="256" t="s">
        <v>1</v>
      </c>
      <c r="F320" s="257" t="s">
        <v>166</v>
      </c>
      <c r="G320" s="255"/>
      <c r="H320" s="258">
        <v>95.599999999999994</v>
      </c>
      <c r="I320" s="259"/>
      <c r="J320" s="255"/>
      <c r="K320" s="255"/>
      <c r="L320" s="260"/>
      <c r="M320" s="261"/>
      <c r="N320" s="262"/>
      <c r="O320" s="262"/>
      <c r="P320" s="262"/>
      <c r="Q320" s="262"/>
      <c r="R320" s="262"/>
      <c r="S320" s="262"/>
      <c r="T320" s="263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64" t="s">
        <v>163</v>
      </c>
      <c r="AU320" s="264" t="s">
        <v>83</v>
      </c>
      <c r="AV320" s="15" t="s">
        <v>162</v>
      </c>
      <c r="AW320" s="15" t="s">
        <v>30</v>
      </c>
      <c r="AX320" s="15" t="s">
        <v>81</v>
      </c>
      <c r="AY320" s="264" t="s">
        <v>155</v>
      </c>
    </row>
    <row r="321" s="2" customFormat="1" ht="24.15" customHeight="1">
      <c r="A321" s="39"/>
      <c r="B321" s="40"/>
      <c r="C321" s="219" t="s">
        <v>337</v>
      </c>
      <c r="D321" s="219" t="s">
        <v>157</v>
      </c>
      <c r="E321" s="220" t="s">
        <v>1092</v>
      </c>
      <c r="F321" s="221" t="s">
        <v>1093</v>
      </c>
      <c r="G321" s="222" t="s">
        <v>160</v>
      </c>
      <c r="H321" s="223">
        <v>596.50999999999999</v>
      </c>
      <c r="I321" s="224"/>
      <c r="J321" s="225">
        <f>ROUND(I321*H321,2)</f>
        <v>0</v>
      </c>
      <c r="K321" s="221" t="s">
        <v>161</v>
      </c>
      <c r="L321" s="45"/>
      <c r="M321" s="226" t="s">
        <v>1</v>
      </c>
      <c r="N321" s="227" t="s">
        <v>38</v>
      </c>
      <c r="O321" s="92"/>
      <c r="P321" s="228">
        <f>O321*H321</f>
        <v>0</v>
      </c>
      <c r="Q321" s="228">
        <v>6.9999999999999994E-05</v>
      </c>
      <c r="R321" s="228">
        <f>Q321*H321</f>
        <v>0.041755699999999993</v>
      </c>
      <c r="S321" s="228">
        <v>0</v>
      </c>
      <c r="T321" s="229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0" t="s">
        <v>200</v>
      </c>
      <c r="AT321" s="230" t="s">
        <v>157</v>
      </c>
      <c r="AU321" s="230" t="s">
        <v>83</v>
      </c>
      <c r="AY321" s="18" t="s">
        <v>155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18" t="s">
        <v>81</v>
      </c>
      <c r="BK321" s="231">
        <f>ROUND(I321*H321,2)</f>
        <v>0</v>
      </c>
      <c r="BL321" s="18" t="s">
        <v>200</v>
      </c>
      <c r="BM321" s="230" t="s">
        <v>346</v>
      </c>
    </row>
    <row r="322" s="13" customFormat="1">
      <c r="A322" s="13"/>
      <c r="B322" s="232"/>
      <c r="C322" s="233"/>
      <c r="D322" s="234" t="s">
        <v>163</v>
      </c>
      <c r="E322" s="235" t="s">
        <v>1</v>
      </c>
      <c r="F322" s="236" t="s">
        <v>1030</v>
      </c>
      <c r="G322" s="233"/>
      <c r="H322" s="235" t="s">
        <v>1</v>
      </c>
      <c r="I322" s="237"/>
      <c r="J322" s="233"/>
      <c r="K322" s="233"/>
      <c r="L322" s="238"/>
      <c r="M322" s="239"/>
      <c r="N322" s="240"/>
      <c r="O322" s="240"/>
      <c r="P322" s="240"/>
      <c r="Q322" s="240"/>
      <c r="R322" s="240"/>
      <c r="S322" s="240"/>
      <c r="T322" s="241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2" t="s">
        <v>163</v>
      </c>
      <c r="AU322" s="242" t="s">
        <v>83</v>
      </c>
      <c r="AV322" s="13" t="s">
        <v>81</v>
      </c>
      <c r="AW322" s="13" t="s">
        <v>30</v>
      </c>
      <c r="AX322" s="13" t="s">
        <v>73</v>
      </c>
      <c r="AY322" s="242" t="s">
        <v>155</v>
      </c>
    </row>
    <row r="323" s="14" customFormat="1">
      <c r="A323" s="14"/>
      <c r="B323" s="243"/>
      <c r="C323" s="244"/>
      <c r="D323" s="234" t="s">
        <v>163</v>
      </c>
      <c r="E323" s="245" t="s">
        <v>1</v>
      </c>
      <c r="F323" s="246" t="s">
        <v>1031</v>
      </c>
      <c r="G323" s="244"/>
      <c r="H323" s="247">
        <v>220.00999999999999</v>
      </c>
      <c r="I323" s="248"/>
      <c r="J323" s="244"/>
      <c r="K323" s="244"/>
      <c r="L323" s="249"/>
      <c r="M323" s="250"/>
      <c r="N323" s="251"/>
      <c r="O323" s="251"/>
      <c r="P323" s="251"/>
      <c r="Q323" s="251"/>
      <c r="R323" s="251"/>
      <c r="S323" s="251"/>
      <c r="T323" s="252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3" t="s">
        <v>163</v>
      </c>
      <c r="AU323" s="253" t="s">
        <v>83</v>
      </c>
      <c r="AV323" s="14" t="s">
        <v>83</v>
      </c>
      <c r="AW323" s="14" t="s">
        <v>30</v>
      </c>
      <c r="AX323" s="14" t="s">
        <v>73</v>
      </c>
      <c r="AY323" s="253" t="s">
        <v>155</v>
      </c>
    </row>
    <row r="324" s="16" customFormat="1">
      <c r="A324" s="16"/>
      <c r="B324" s="279"/>
      <c r="C324" s="280"/>
      <c r="D324" s="234" t="s">
        <v>163</v>
      </c>
      <c r="E324" s="281" t="s">
        <v>1</v>
      </c>
      <c r="F324" s="282" t="s">
        <v>302</v>
      </c>
      <c r="G324" s="280"/>
      <c r="H324" s="283">
        <v>220.00999999999999</v>
      </c>
      <c r="I324" s="284"/>
      <c r="J324" s="280"/>
      <c r="K324" s="280"/>
      <c r="L324" s="285"/>
      <c r="M324" s="286"/>
      <c r="N324" s="287"/>
      <c r="O324" s="287"/>
      <c r="P324" s="287"/>
      <c r="Q324" s="287"/>
      <c r="R324" s="287"/>
      <c r="S324" s="287"/>
      <c r="T324" s="288"/>
      <c r="U324" s="16"/>
      <c r="V324" s="16"/>
      <c r="W324" s="16"/>
      <c r="X324" s="16"/>
      <c r="Y324" s="16"/>
      <c r="Z324" s="16"/>
      <c r="AA324" s="16"/>
      <c r="AB324" s="16"/>
      <c r="AC324" s="16"/>
      <c r="AD324" s="16"/>
      <c r="AE324" s="16"/>
      <c r="AT324" s="289" t="s">
        <v>163</v>
      </c>
      <c r="AU324" s="289" t="s">
        <v>83</v>
      </c>
      <c r="AV324" s="16" t="s">
        <v>169</v>
      </c>
      <c r="AW324" s="16" t="s">
        <v>30</v>
      </c>
      <c r="AX324" s="16" t="s">
        <v>73</v>
      </c>
      <c r="AY324" s="289" t="s">
        <v>155</v>
      </c>
    </row>
    <row r="325" s="13" customFormat="1">
      <c r="A325" s="13"/>
      <c r="B325" s="232"/>
      <c r="C325" s="233"/>
      <c r="D325" s="234" t="s">
        <v>163</v>
      </c>
      <c r="E325" s="235" t="s">
        <v>1</v>
      </c>
      <c r="F325" s="236" t="s">
        <v>1032</v>
      </c>
      <c r="G325" s="233"/>
      <c r="H325" s="235" t="s">
        <v>1</v>
      </c>
      <c r="I325" s="237"/>
      <c r="J325" s="233"/>
      <c r="K325" s="233"/>
      <c r="L325" s="238"/>
      <c r="M325" s="239"/>
      <c r="N325" s="240"/>
      <c r="O325" s="240"/>
      <c r="P325" s="240"/>
      <c r="Q325" s="240"/>
      <c r="R325" s="240"/>
      <c r="S325" s="240"/>
      <c r="T325" s="241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2" t="s">
        <v>163</v>
      </c>
      <c r="AU325" s="242" t="s">
        <v>83</v>
      </c>
      <c r="AV325" s="13" t="s">
        <v>81</v>
      </c>
      <c r="AW325" s="13" t="s">
        <v>30</v>
      </c>
      <c r="AX325" s="13" t="s">
        <v>73</v>
      </c>
      <c r="AY325" s="242" t="s">
        <v>155</v>
      </c>
    </row>
    <row r="326" s="14" customFormat="1">
      <c r="A326" s="14"/>
      <c r="B326" s="243"/>
      <c r="C326" s="244"/>
      <c r="D326" s="234" t="s">
        <v>163</v>
      </c>
      <c r="E326" s="245" t="s">
        <v>1</v>
      </c>
      <c r="F326" s="246" t="s">
        <v>1033</v>
      </c>
      <c r="G326" s="244"/>
      <c r="H326" s="247">
        <v>376.5</v>
      </c>
      <c r="I326" s="248"/>
      <c r="J326" s="244"/>
      <c r="K326" s="244"/>
      <c r="L326" s="249"/>
      <c r="M326" s="250"/>
      <c r="N326" s="251"/>
      <c r="O326" s="251"/>
      <c r="P326" s="251"/>
      <c r="Q326" s="251"/>
      <c r="R326" s="251"/>
      <c r="S326" s="251"/>
      <c r="T326" s="252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3" t="s">
        <v>163</v>
      </c>
      <c r="AU326" s="253" t="s">
        <v>83</v>
      </c>
      <c r="AV326" s="14" t="s">
        <v>83</v>
      </c>
      <c r="AW326" s="14" t="s">
        <v>30</v>
      </c>
      <c r="AX326" s="14" t="s">
        <v>73</v>
      </c>
      <c r="AY326" s="253" t="s">
        <v>155</v>
      </c>
    </row>
    <row r="327" s="16" customFormat="1">
      <c r="A327" s="16"/>
      <c r="B327" s="279"/>
      <c r="C327" s="280"/>
      <c r="D327" s="234" t="s">
        <v>163</v>
      </c>
      <c r="E327" s="281" t="s">
        <v>1</v>
      </c>
      <c r="F327" s="282" t="s">
        <v>302</v>
      </c>
      <c r="G327" s="280"/>
      <c r="H327" s="283">
        <v>376.5</v>
      </c>
      <c r="I327" s="284"/>
      <c r="J327" s="280"/>
      <c r="K327" s="280"/>
      <c r="L327" s="285"/>
      <c r="M327" s="286"/>
      <c r="N327" s="287"/>
      <c r="O327" s="287"/>
      <c r="P327" s="287"/>
      <c r="Q327" s="287"/>
      <c r="R327" s="287"/>
      <c r="S327" s="287"/>
      <c r="T327" s="288"/>
      <c r="U327" s="16"/>
      <c r="V327" s="16"/>
      <c r="W327" s="16"/>
      <c r="X327" s="16"/>
      <c r="Y327" s="16"/>
      <c r="Z327" s="16"/>
      <c r="AA327" s="16"/>
      <c r="AB327" s="16"/>
      <c r="AC327" s="16"/>
      <c r="AD327" s="16"/>
      <c r="AE327" s="16"/>
      <c r="AT327" s="289" t="s">
        <v>163</v>
      </c>
      <c r="AU327" s="289" t="s">
        <v>83</v>
      </c>
      <c r="AV327" s="16" t="s">
        <v>169</v>
      </c>
      <c r="AW327" s="16" t="s">
        <v>30</v>
      </c>
      <c r="AX327" s="16" t="s">
        <v>73</v>
      </c>
      <c r="AY327" s="289" t="s">
        <v>155</v>
      </c>
    </row>
    <row r="328" s="15" customFormat="1">
      <c r="A328" s="15"/>
      <c r="B328" s="254"/>
      <c r="C328" s="255"/>
      <c r="D328" s="234" t="s">
        <v>163</v>
      </c>
      <c r="E328" s="256" t="s">
        <v>1</v>
      </c>
      <c r="F328" s="257" t="s">
        <v>166</v>
      </c>
      <c r="G328" s="255"/>
      <c r="H328" s="258">
        <v>596.50999999999999</v>
      </c>
      <c r="I328" s="259"/>
      <c r="J328" s="255"/>
      <c r="K328" s="255"/>
      <c r="L328" s="260"/>
      <c r="M328" s="261"/>
      <c r="N328" s="262"/>
      <c r="O328" s="262"/>
      <c r="P328" s="262"/>
      <c r="Q328" s="262"/>
      <c r="R328" s="262"/>
      <c r="S328" s="262"/>
      <c r="T328" s="263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64" t="s">
        <v>163</v>
      </c>
      <c r="AU328" s="264" t="s">
        <v>83</v>
      </c>
      <c r="AV328" s="15" t="s">
        <v>162</v>
      </c>
      <c r="AW328" s="15" t="s">
        <v>30</v>
      </c>
      <c r="AX328" s="15" t="s">
        <v>81</v>
      </c>
      <c r="AY328" s="264" t="s">
        <v>155</v>
      </c>
    </row>
    <row r="329" s="2" customFormat="1" ht="24.15" customHeight="1">
      <c r="A329" s="39"/>
      <c r="B329" s="40"/>
      <c r="C329" s="219" t="s">
        <v>230</v>
      </c>
      <c r="D329" s="219" t="s">
        <v>157</v>
      </c>
      <c r="E329" s="220" t="s">
        <v>1094</v>
      </c>
      <c r="F329" s="221" t="s">
        <v>1095</v>
      </c>
      <c r="G329" s="222" t="s">
        <v>160</v>
      </c>
      <c r="H329" s="223">
        <v>207.63300000000001</v>
      </c>
      <c r="I329" s="224"/>
      <c r="J329" s="225">
        <f>ROUND(I329*H329,2)</f>
        <v>0</v>
      </c>
      <c r="K329" s="221" t="s">
        <v>161</v>
      </c>
      <c r="L329" s="45"/>
      <c r="M329" s="226" t="s">
        <v>1</v>
      </c>
      <c r="N329" s="227" t="s">
        <v>38</v>
      </c>
      <c r="O329" s="92"/>
      <c r="P329" s="228">
        <f>O329*H329</f>
        <v>0</v>
      </c>
      <c r="Q329" s="228">
        <v>0</v>
      </c>
      <c r="R329" s="228">
        <f>Q329*H329</f>
        <v>0</v>
      </c>
      <c r="S329" s="228">
        <v>0</v>
      </c>
      <c r="T329" s="229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0" t="s">
        <v>200</v>
      </c>
      <c r="AT329" s="230" t="s">
        <v>157</v>
      </c>
      <c r="AU329" s="230" t="s">
        <v>83</v>
      </c>
      <c r="AY329" s="18" t="s">
        <v>155</v>
      </c>
      <c r="BE329" s="231">
        <f>IF(N329="základní",J329,0)</f>
        <v>0</v>
      </c>
      <c r="BF329" s="231">
        <f>IF(N329="snížená",J329,0)</f>
        <v>0</v>
      </c>
      <c r="BG329" s="231">
        <f>IF(N329="zákl. přenesená",J329,0)</f>
        <v>0</v>
      </c>
      <c r="BH329" s="231">
        <f>IF(N329="sníž. přenesená",J329,0)</f>
        <v>0</v>
      </c>
      <c r="BI329" s="231">
        <f>IF(N329="nulová",J329,0)</f>
        <v>0</v>
      </c>
      <c r="BJ329" s="18" t="s">
        <v>81</v>
      </c>
      <c r="BK329" s="231">
        <f>ROUND(I329*H329,2)</f>
        <v>0</v>
      </c>
      <c r="BL329" s="18" t="s">
        <v>200</v>
      </c>
      <c r="BM329" s="230" t="s">
        <v>355</v>
      </c>
    </row>
    <row r="330" s="14" customFormat="1">
      <c r="A330" s="14"/>
      <c r="B330" s="243"/>
      <c r="C330" s="244"/>
      <c r="D330" s="234" t="s">
        <v>163</v>
      </c>
      <c r="E330" s="245" t="s">
        <v>1</v>
      </c>
      <c r="F330" s="246" t="s">
        <v>1096</v>
      </c>
      <c r="G330" s="244"/>
      <c r="H330" s="247">
        <v>207.63300000000001</v>
      </c>
      <c r="I330" s="248"/>
      <c r="J330" s="244"/>
      <c r="K330" s="244"/>
      <c r="L330" s="249"/>
      <c r="M330" s="250"/>
      <c r="N330" s="251"/>
      <c r="O330" s="251"/>
      <c r="P330" s="251"/>
      <c r="Q330" s="251"/>
      <c r="R330" s="251"/>
      <c r="S330" s="251"/>
      <c r="T330" s="252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3" t="s">
        <v>163</v>
      </c>
      <c r="AU330" s="253" t="s">
        <v>83</v>
      </c>
      <c r="AV330" s="14" t="s">
        <v>83</v>
      </c>
      <c r="AW330" s="14" t="s">
        <v>30</v>
      </c>
      <c r="AX330" s="14" t="s">
        <v>73</v>
      </c>
      <c r="AY330" s="253" t="s">
        <v>155</v>
      </c>
    </row>
    <row r="331" s="15" customFormat="1">
      <c r="A331" s="15"/>
      <c r="B331" s="254"/>
      <c r="C331" s="255"/>
      <c r="D331" s="234" t="s">
        <v>163</v>
      </c>
      <c r="E331" s="256" t="s">
        <v>1</v>
      </c>
      <c r="F331" s="257" t="s">
        <v>166</v>
      </c>
      <c r="G331" s="255"/>
      <c r="H331" s="258">
        <v>207.63300000000001</v>
      </c>
      <c r="I331" s="259"/>
      <c r="J331" s="255"/>
      <c r="K331" s="255"/>
      <c r="L331" s="260"/>
      <c r="M331" s="261"/>
      <c r="N331" s="262"/>
      <c r="O331" s="262"/>
      <c r="P331" s="262"/>
      <c r="Q331" s="262"/>
      <c r="R331" s="262"/>
      <c r="S331" s="262"/>
      <c r="T331" s="263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64" t="s">
        <v>163</v>
      </c>
      <c r="AU331" s="264" t="s">
        <v>83</v>
      </c>
      <c r="AV331" s="15" t="s">
        <v>162</v>
      </c>
      <c r="AW331" s="15" t="s">
        <v>30</v>
      </c>
      <c r="AX331" s="15" t="s">
        <v>81</v>
      </c>
      <c r="AY331" s="264" t="s">
        <v>155</v>
      </c>
    </row>
    <row r="332" s="2" customFormat="1" ht="21.75" customHeight="1">
      <c r="A332" s="39"/>
      <c r="B332" s="40"/>
      <c r="C332" s="265" t="s">
        <v>351</v>
      </c>
      <c r="D332" s="265" t="s">
        <v>234</v>
      </c>
      <c r="E332" s="266" t="s">
        <v>1097</v>
      </c>
      <c r="F332" s="267" t="s">
        <v>1098</v>
      </c>
      <c r="G332" s="268" t="s">
        <v>1099</v>
      </c>
      <c r="H332" s="269">
        <v>11.42</v>
      </c>
      <c r="I332" s="270"/>
      <c r="J332" s="271">
        <f>ROUND(I332*H332,2)</f>
        <v>0</v>
      </c>
      <c r="K332" s="267" t="s">
        <v>161</v>
      </c>
      <c r="L332" s="272"/>
      <c r="M332" s="273" t="s">
        <v>1</v>
      </c>
      <c r="N332" s="274" t="s">
        <v>38</v>
      </c>
      <c r="O332" s="92"/>
      <c r="P332" s="228">
        <f>O332*H332</f>
        <v>0</v>
      </c>
      <c r="Q332" s="228">
        <v>0.02</v>
      </c>
      <c r="R332" s="228">
        <f>Q332*H332</f>
        <v>0.22839999999999999</v>
      </c>
      <c r="S332" s="228">
        <v>0</v>
      </c>
      <c r="T332" s="229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0" t="s">
        <v>246</v>
      </c>
      <c r="AT332" s="230" t="s">
        <v>234</v>
      </c>
      <c r="AU332" s="230" t="s">
        <v>83</v>
      </c>
      <c r="AY332" s="18" t="s">
        <v>155</v>
      </c>
      <c r="BE332" s="231">
        <f>IF(N332="základní",J332,0)</f>
        <v>0</v>
      </c>
      <c r="BF332" s="231">
        <f>IF(N332="snížená",J332,0)</f>
        <v>0</v>
      </c>
      <c r="BG332" s="231">
        <f>IF(N332="zákl. přenesená",J332,0)</f>
        <v>0</v>
      </c>
      <c r="BH332" s="231">
        <f>IF(N332="sníž. přenesená",J332,0)</f>
        <v>0</v>
      </c>
      <c r="BI332" s="231">
        <f>IF(N332="nulová",J332,0)</f>
        <v>0</v>
      </c>
      <c r="BJ332" s="18" t="s">
        <v>81</v>
      </c>
      <c r="BK332" s="231">
        <f>ROUND(I332*H332,2)</f>
        <v>0</v>
      </c>
      <c r="BL332" s="18" t="s">
        <v>200</v>
      </c>
      <c r="BM332" s="230" t="s">
        <v>375</v>
      </c>
    </row>
    <row r="333" s="2" customFormat="1" ht="24.15" customHeight="1">
      <c r="A333" s="39"/>
      <c r="B333" s="40"/>
      <c r="C333" s="219" t="s">
        <v>237</v>
      </c>
      <c r="D333" s="219" t="s">
        <v>157</v>
      </c>
      <c r="E333" s="220" t="s">
        <v>1100</v>
      </c>
      <c r="F333" s="221" t="s">
        <v>1101</v>
      </c>
      <c r="G333" s="222" t="s">
        <v>354</v>
      </c>
      <c r="H333" s="223">
        <v>179.94999999999999</v>
      </c>
      <c r="I333" s="224"/>
      <c r="J333" s="225">
        <f>ROUND(I333*H333,2)</f>
        <v>0</v>
      </c>
      <c r="K333" s="221" t="s">
        <v>161</v>
      </c>
      <c r="L333" s="45"/>
      <c r="M333" s="226" t="s">
        <v>1</v>
      </c>
      <c r="N333" s="227" t="s">
        <v>38</v>
      </c>
      <c r="O333" s="92"/>
      <c r="P333" s="228">
        <f>O333*H333</f>
        <v>0</v>
      </c>
      <c r="Q333" s="228">
        <v>0.0014300000000000001</v>
      </c>
      <c r="R333" s="228">
        <f>Q333*H333</f>
        <v>0.25732850000000002</v>
      </c>
      <c r="S333" s="228">
        <v>0</v>
      </c>
      <c r="T333" s="229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0" t="s">
        <v>200</v>
      </c>
      <c r="AT333" s="230" t="s">
        <v>157</v>
      </c>
      <c r="AU333" s="230" t="s">
        <v>83</v>
      </c>
      <c r="AY333" s="18" t="s">
        <v>155</v>
      </c>
      <c r="BE333" s="231">
        <f>IF(N333="základní",J333,0)</f>
        <v>0</v>
      </c>
      <c r="BF333" s="231">
        <f>IF(N333="snížená",J333,0)</f>
        <v>0</v>
      </c>
      <c r="BG333" s="231">
        <f>IF(N333="zákl. přenesená",J333,0)</f>
        <v>0</v>
      </c>
      <c r="BH333" s="231">
        <f>IF(N333="sníž. přenesená",J333,0)</f>
        <v>0</v>
      </c>
      <c r="BI333" s="231">
        <f>IF(N333="nulová",J333,0)</f>
        <v>0</v>
      </c>
      <c r="BJ333" s="18" t="s">
        <v>81</v>
      </c>
      <c r="BK333" s="231">
        <f>ROUND(I333*H333,2)</f>
        <v>0</v>
      </c>
      <c r="BL333" s="18" t="s">
        <v>200</v>
      </c>
      <c r="BM333" s="230" t="s">
        <v>377</v>
      </c>
    </row>
    <row r="334" s="13" customFormat="1">
      <c r="A334" s="13"/>
      <c r="B334" s="232"/>
      <c r="C334" s="233"/>
      <c r="D334" s="234" t="s">
        <v>163</v>
      </c>
      <c r="E334" s="235" t="s">
        <v>1</v>
      </c>
      <c r="F334" s="236" t="s">
        <v>1029</v>
      </c>
      <c r="G334" s="233"/>
      <c r="H334" s="235" t="s">
        <v>1</v>
      </c>
      <c r="I334" s="237"/>
      <c r="J334" s="233"/>
      <c r="K334" s="233"/>
      <c r="L334" s="238"/>
      <c r="M334" s="239"/>
      <c r="N334" s="240"/>
      <c r="O334" s="240"/>
      <c r="P334" s="240"/>
      <c r="Q334" s="240"/>
      <c r="R334" s="240"/>
      <c r="S334" s="240"/>
      <c r="T334" s="241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2" t="s">
        <v>163</v>
      </c>
      <c r="AU334" s="242" t="s">
        <v>83</v>
      </c>
      <c r="AV334" s="13" t="s">
        <v>81</v>
      </c>
      <c r="AW334" s="13" t="s">
        <v>30</v>
      </c>
      <c r="AX334" s="13" t="s">
        <v>73</v>
      </c>
      <c r="AY334" s="242" t="s">
        <v>155</v>
      </c>
    </row>
    <row r="335" s="13" customFormat="1">
      <c r="A335" s="13"/>
      <c r="B335" s="232"/>
      <c r="C335" s="233"/>
      <c r="D335" s="234" t="s">
        <v>163</v>
      </c>
      <c r="E335" s="235" t="s">
        <v>1</v>
      </c>
      <c r="F335" s="236" t="s">
        <v>1030</v>
      </c>
      <c r="G335" s="233"/>
      <c r="H335" s="235" t="s">
        <v>1</v>
      </c>
      <c r="I335" s="237"/>
      <c r="J335" s="233"/>
      <c r="K335" s="233"/>
      <c r="L335" s="238"/>
      <c r="M335" s="239"/>
      <c r="N335" s="240"/>
      <c r="O335" s="240"/>
      <c r="P335" s="240"/>
      <c r="Q335" s="240"/>
      <c r="R335" s="240"/>
      <c r="S335" s="240"/>
      <c r="T335" s="241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2" t="s">
        <v>163</v>
      </c>
      <c r="AU335" s="242" t="s">
        <v>83</v>
      </c>
      <c r="AV335" s="13" t="s">
        <v>81</v>
      </c>
      <c r="AW335" s="13" t="s">
        <v>30</v>
      </c>
      <c r="AX335" s="13" t="s">
        <v>73</v>
      </c>
      <c r="AY335" s="242" t="s">
        <v>155</v>
      </c>
    </row>
    <row r="336" s="14" customFormat="1">
      <c r="A336" s="14"/>
      <c r="B336" s="243"/>
      <c r="C336" s="244"/>
      <c r="D336" s="234" t="s">
        <v>163</v>
      </c>
      <c r="E336" s="245" t="s">
        <v>1</v>
      </c>
      <c r="F336" s="246" t="s">
        <v>1102</v>
      </c>
      <c r="G336" s="244"/>
      <c r="H336" s="247">
        <v>54.899999999999999</v>
      </c>
      <c r="I336" s="248"/>
      <c r="J336" s="244"/>
      <c r="K336" s="244"/>
      <c r="L336" s="249"/>
      <c r="M336" s="250"/>
      <c r="N336" s="251"/>
      <c r="O336" s="251"/>
      <c r="P336" s="251"/>
      <c r="Q336" s="251"/>
      <c r="R336" s="251"/>
      <c r="S336" s="251"/>
      <c r="T336" s="252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3" t="s">
        <v>163</v>
      </c>
      <c r="AU336" s="253" t="s">
        <v>83</v>
      </c>
      <c r="AV336" s="14" t="s">
        <v>83</v>
      </c>
      <c r="AW336" s="14" t="s">
        <v>30</v>
      </c>
      <c r="AX336" s="14" t="s">
        <v>73</v>
      </c>
      <c r="AY336" s="253" t="s">
        <v>155</v>
      </c>
    </row>
    <row r="337" s="13" customFormat="1">
      <c r="A337" s="13"/>
      <c r="B337" s="232"/>
      <c r="C337" s="233"/>
      <c r="D337" s="234" t="s">
        <v>163</v>
      </c>
      <c r="E337" s="235" t="s">
        <v>1</v>
      </c>
      <c r="F337" s="236" t="s">
        <v>1032</v>
      </c>
      <c r="G337" s="233"/>
      <c r="H337" s="235" t="s">
        <v>1</v>
      </c>
      <c r="I337" s="237"/>
      <c r="J337" s="233"/>
      <c r="K337" s="233"/>
      <c r="L337" s="238"/>
      <c r="M337" s="239"/>
      <c r="N337" s="240"/>
      <c r="O337" s="240"/>
      <c r="P337" s="240"/>
      <c r="Q337" s="240"/>
      <c r="R337" s="240"/>
      <c r="S337" s="240"/>
      <c r="T337" s="241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2" t="s">
        <v>163</v>
      </c>
      <c r="AU337" s="242" t="s">
        <v>83</v>
      </c>
      <c r="AV337" s="13" t="s">
        <v>81</v>
      </c>
      <c r="AW337" s="13" t="s">
        <v>30</v>
      </c>
      <c r="AX337" s="13" t="s">
        <v>73</v>
      </c>
      <c r="AY337" s="242" t="s">
        <v>155</v>
      </c>
    </row>
    <row r="338" s="14" customFormat="1">
      <c r="A338" s="14"/>
      <c r="B338" s="243"/>
      <c r="C338" s="244"/>
      <c r="D338" s="234" t="s">
        <v>163</v>
      </c>
      <c r="E338" s="245" t="s">
        <v>1</v>
      </c>
      <c r="F338" s="246" t="s">
        <v>1103</v>
      </c>
      <c r="G338" s="244"/>
      <c r="H338" s="247">
        <v>82</v>
      </c>
      <c r="I338" s="248"/>
      <c r="J338" s="244"/>
      <c r="K338" s="244"/>
      <c r="L338" s="249"/>
      <c r="M338" s="250"/>
      <c r="N338" s="251"/>
      <c r="O338" s="251"/>
      <c r="P338" s="251"/>
      <c r="Q338" s="251"/>
      <c r="R338" s="251"/>
      <c r="S338" s="251"/>
      <c r="T338" s="252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3" t="s">
        <v>163</v>
      </c>
      <c r="AU338" s="253" t="s">
        <v>83</v>
      </c>
      <c r="AV338" s="14" t="s">
        <v>83</v>
      </c>
      <c r="AW338" s="14" t="s">
        <v>30</v>
      </c>
      <c r="AX338" s="14" t="s">
        <v>73</v>
      </c>
      <c r="AY338" s="253" t="s">
        <v>155</v>
      </c>
    </row>
    <row r="339" s="13" customFormat="1">
      <c r="A339" s="13"/>
      <c r="B339" s="232"/>
      <c r="C339" s="233"/>
      <c r="D339" s="234" t="s">
        <v>163</v>
      </c>
      <c r="E339" s="235" t="s">
        <v>1</v>
      </c>
      <c r="F339" s="236" t="s">
        <v>1034</v>
      </c>
      <c r="G339" s="233"/>
      <c r="H339" s="235" t="s">
        <v>1</v>
      </c>
      <c r="I339" s="237"/>
      <c r="J339" s="233"/>
      <c r="K339" s="233"/>
      <c r="L339" s="238"/>
      <c r="M339" s="239"/>
      <c r="N339" s="240"/>
      <c r="O339" s="240"/>
      <c r="P339" s="240"/>
      <c r="Q339" s="240"/>
      <c r="R339" s="240"/>
      <c r="S339" s="240"/>
      <c r="T339" s="241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2" t="s">
        <v>163</v>
      </c>
      <c r="AU339" s="242" t="s">
        <v>83</v>
      </c>
      <c r="AV339" s="13" t="s">
        <v>81</v>
      </c>
      <c r="AW339" s="13" t="s">
        <v>30</v>
      </c>
      <c r="AX339" s="13" t="s">
        <v>73</v>
      </c>
      <c r="AY339" s="242" t="s">
        <v>155</v>
      </c>
    </row>
    <row r="340" s="14" customFormat="1">
      <c r="A340" s="14"/>
      <c r="B340" s="243"/>
      <c r="C340" s="244"/>
      <c r="D340" s="234" t="s">
        <v>163</v>
      </c>
      <c r="E340" s="245" t="s">
        <v>1</v>
      </c>
      <c r="F340" s="246" t="s">
        <v>1104</v>
      </c>
      <c r="G340" s="244"/>
      <c r="H340" s="247">
        <v>43.049999999999997</v>
      </c>
      <c r="I340" s="248"/>
      <c r="J340" s="244"/>
      <c r="K340" s="244"/>
      <c r="L340" s="249"/>
      <c r="M340" s="250"/>
      <c r="N340" s="251"/>
      <c r="O340" s="251"/>
      <c r="P340" s="251"/>
      <c r="Q340" s="251"/>
      <c r="R340" s="251"/>
      <c r="S340" s="251"/>
      <c r="T340" s="252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3" t="s">
        <v>163</v>
      </c>
      <c r="AU340" s="253" t="s">
        <v>83</v>
      </c>
      <c r="AV340" s="14" t="s">
        <v>83</v>
      </c>
      <c r="AW340" s="14" t="s">
        <v>30</v>
      </c>
      <c r="AX340" s="14" t="s">
        <v>73</v>
      </c>
      <c r="AY340" s="253" t="s">
        <v>155</v>
      </c>
    </row>
    <row r="341" s="15" customFormat="1">
      <c r="A341" s="15"/>
      <c r="B341" s="254"/>
      <c r="C341" s="255"/>
      <c r="D341" s="234" t="s">
        <v>163</v>
      </c>
      <c r="E341" s="256" t="s">
        <v>1</v>
      </c>
      <c r="F341" s="257" t="s">
        <v>166</v>
      </c>
      <c r="G341" s="255"/>
      <c r="H341" s="258">
        <v>179.94999999999999</v>
      </c>
      <c r="I341" s="259"/>
      <c r="J341" s="255"/>
      <c r="K341" s="255"/>
      <c r="L341" s="260"/>
      <c r="M341" s="261"/>
      <c r="N341" s="262"/>
      <c r="O341" s="262"/>
      <c r="P341" s="262"/>
      <c r="Q341" s="262"/>
      <c r="R341" s="262"/>
      <c r="S341" s="262"/>
      <c r="T341" s="263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64" t="s">
        <v>163</v>
      </c>
      <c r="AU341" s="264" t="s">
        <v>83</v>
      </c>
      <c r="AV341" s="15" t="s">
        <v>162</v>
      </c>
      <c r="AW341" s="15" t="s">
        <v>30</v>
      </c>
      <c r="AX341" s="15" t="s">
        <v>81</v>
      </c>
      <c r="AY341" s="264" t="s">
        <v>155</v>
      </c>
    </row>
    <row r="342" s="2" customFormat="1" ht="21.75" customHeight="1">
      <c r="A342" s="39"/>
      <c r="B342" s="40"/>
      <c r="C342" s="265" t="s">
        <v>376</v>
      </c>
      <c r="D342" s="265" t="s">
        <v>234</v>
      </c>
      <c r="E342" s="266" t="s">
        <v>1097</v>
      </c>
      <c r="F342" s="267" t="s">
        <v>1098</v>
      </c>
      <c r="G342" s="268" t="s">
        <v>1099</v>
      </c>
      <c r="H342" s="269">
        <v>2.9689999999999999</v>
      </c>
      <c r="I342" s="270"/>
      <c r="J342" s="271">
        <f>ROUND(I342*H342,2)</f>
        <v>0</v>
      </c>
      <c r="K342" s="267" t="s">
        <v>161</v>
      </c>
      <c r="L342" s="272"/>
      <c r="M342" s="273" t="s">
        <v>1</v>
      </c>
      <c r="N342" s="274" t="s">
        <v>38</v>
      </c>
      <c r="O342" s="92"/>
      <c r="P342" s="228">
        <f>O342*H342</f>
        <v>0</v>
      </c>
      <c r="Q342" s="228">
        <v>0.02</v>
      </c>
      <c r="R342" s="228">
        <f>Q342*H342</f>
        <v>0.059379999999999995</v>
      </c>
      <c r="S342" s="228">
        <v>0</v>
      </c>
      <c r="T342" s="229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0" t="s">
        <v>246</v>
      </c>
      <c r="AT342" s="230" t="s">
        <v>234</v>
      </c>
      <c r="AU342" s="230" t="s">
        <v>83</v>
      </c>
      <c r="AY342" s="18" t="s">
        <v>155</v>
      </c>
      <c r="BE342" s="231">
        <f>IF(N342="základní",J342,0)</f>
        <v>0</v>
      </c>
      <c r="BF342" s="231">
        <f>IF(N342="snížená",J342,0)</f>
        <v>0</v>
      </c>
      <c r="BG342" s="231">
        <f>IF(N342="zákl. přenesená",J342,0)</f>
        <v>0</v>
      </c>
      <c r="BH342" s="231">
        <f>IF(N342="sníž. přenesená",J342,0)</f>
        <v>0</v>
      </c>
      <c r="BI342" s="231">
        <f>IF(N342="nulová",J342,0)</f>
        <v>0</v>
      </c>
      <c r="BJ342" s="18" t="s">
        <v>81</v>
      </c>
      <c r="BK342" s="231">
        <f>ROUND(I342*H342,2)</f>
        <v>0</v>
      </c>
      <c r="BL342" s="18" t="s">
        <v>200</v>
      </c>
      <c r="BM342" s="230" t="s">
        <v>399</v>
      </c>
    </row>
    <row r="343" s="2" customFormat="1" ht="33" customHeight="1">
      <c r="A343" s="39"/>
      <c r="B343" s="40"/>
      <c r="C343" s="219" t="s">
        <v>396</v>
      </c>
      <c r="D343" s="219" t="s">
        <v>157</v>
      </c>
      <c r="E343" s="220" t="s">
        <v>1105</v>
      </c>
      <c r="F343" s="221" t="s">
        <v>1106</v>
      </c>
      <c r="G343" s="222" t="s">
        <v>160</v>
      </c>
      <c r="H343" s="223">
        <v>95.174999999999997</v>
      </c>
      <c r="I343" s="224"/>
      <c r="J343" s="225">
        <f>ROUND(I343*H343,2)</f>
        <v>0</v>
      </c>
      <c r="K343" s="221" t="s">
        <v>161</v>
      </c>
      <c r="L343" s="45"/>
      <c r="M343" s="226" t="s">
        <v>1</v>
      </c>
      <c r="N343" s="227" t="s">
        <v>38</v>
      </c>
      <c r="O343" s="92"/>
      <c r="P343" s="228">
        <f>O343*H343</f>
        <v>0</v>
      </c>
      <c r="Q343" s="228">
        <v>0.0025500000000000002</v>
      </c>
      <c r="R343" s="228">
        <f>Q343*H343</f>
        <v>0.24269625</v>
      </c>
      <c r="S343" s="228">
        <v>0</v>
      </c>
      <c r="T343" s="229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0" t="s">
        <v>200</v>
      </c>
      <c r="AT343" s="230" t="s">
        <v>157</v>
      </c>
      <c r="AU343" s="230" t="s">
        <v>83</v>
      </c>
      <c r="AY343" s="18" t="s">
        <v>155</v>
      </c>
      <c r="BE343" s="231">
        <f>IF(N343="základní",J343,0)</f>
        <v>0</v>
      </c>
      <c r="BF343" s="231">
        <f>IF(N343="snížená",J343,0)</f>
        <v>0</v>
      </c>
      <c r="BG343" s="231">
        <f>IF(N343="zákl. přenesená",J343,0)</f>
        <v>0</v>
      </c>
      <c r="BH343" s="231">
        <f>IF(N343="sníž. přenesená",J343,0)</f>
        <v>0</v>
      </c>
      <c r="BI343" s="231">
        <f>IF(N343="nulová",J343,0)</f>
        <v>0</v>
      </c>
      <c r="BJ343" s="18" t="s">
        <v>81</v>
      </c>
      <c r="BK343" s="231">
        <f>ROUND(I343*H343,2)</f>
        <v>0</v>
      </c>
      <c r="BL343" s="18" t="s">
        <v>200</v>
      </c>
      <c r="BM343" s="230" t="s">
        <v>403</v>
      </c>
    </row>
    <row r="344" s="13" customFormat="1">
      <c r="A344" s="13"/>
      <c r="B344" s="232"/>
      <c r="C344" s="233"/>
      <c r="D344" s="234" t="s">
        <v>163</v>
      </c>
      <c r="E344" s="235" t="s">
        <v>1</v>
      </c>
      <c r="F344" s="236" t="s">
        <v>1029</v>
      </c>
      <c r="G344" s="233"/>
      <c r="H344" s="235" t="s">
        <v>1</v>
      </c>
      <c r="I344" s="237"/>
      <c r="J344" s="233"/>
      <c r="K344" s="233"/>
      <c r="L344" s="238"/>
      <c r="M344" s="239"/>
      <c r="N344" s="240"/>
      <c r="O344" s="240"/>
      <c r="P344" s="240"/>
      <c r="Q344" s="240"/>
      <c r="R344" s="240"/>
      <c r="S344" s="240"/>
      <c r="T344" s="241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2" t="s">
        <v>163</v>
      </c>
      <c r="AU344" s="242" t="s">
        <v>83</v>
      </c>
      <c r="AV344" s="13" t="s">
        <v>81</v>
      </c>
      <c r="AW344" s="13" t="s">
        <v>30</v>
      </c>
      <c r="AX344" s="13" t="s">
        <v>73</v>
      </c>
      <c r="AY344" s="242" t="s">
        <v>155</v>
      </c>
    </row>
    <row r="345" s="13" customFormat="1">
      <c r="A345" s="13"/>
      <c r="B345" s="232"/>
      <c r="C345" s="233"/>
      <c r="D345" s="234" t="s">
        <v>163</v>
      </c>
      <c r="E345" s="235" t="s">
        <v>1</v>
      </c>
      <c r="F345" s="236" t="s">
        <v>1030</v>
      </c>
      <c r="G345" s="233"/>
      <c r="H345" s="235" t="s">
        <v>1</v>
      </c>
      <c r="I345" s="237"/>
      <c r="J345" s="233"/>
      <c r="K345" s="233"/>
      <c r="L345" s="238"/>
      <c r="M345" s="239"/>
      <c r="N345" s="240"/>
      <c r="O345" s="240"/>
      <c r="P345" s="240"/>
      <c r="Q345" s="240"/>
      <c r="R345" s="240"/>
      <c r="S345" s="240"/>
      <c r="T345" s="241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2" t="s">
        <v>163</v>
      </c>
      <c r="AU345" s="242" t="s">
        <v>83</v>
      </c>
      <c r="AV345" s="13" t="s">
        <v>81</v>
      </c>
      <c r="AW345" s="13" t="s">
        <v>30</v>
      </c>
      <c r="AX345" s="13" t="s">
        <v>73</v>
      </c>
      <c r="AY345" s="242" t="s">
        <v>155</v>
      </c>
    </row>
    <row r="346" s="14" customFormat="1">
      <c r="A346" s="14"/>
      <c r="B346" s="243"/>
      <c r="C346" s="244"/>
      <c r="D346" s="234" t="s">
        <v>163</v>
      </c>
      <c r="E346" s="245" t="s">
        <v>1</v>
      </c>
      <c r="F346" s="246" t="s">
        <v>1053</v>
      </c>
      <c r="G346" s="244"/>
      <c r="H346" s="247">
        <v>32.450000000000003</v>
      </c>
      <c r="I346" s="248"/>
      <c r="J346" s="244"/>
      <c r="K346" s="244"/>
      <c r="L346" s="249"/>
      <c r="M346" s="250"/>
      <c r="N346" s="251"/>
      <c r="O346" s="251"/>
      <c r="P346" s="251"/>
      <c r="Q346" s="251"/>
      <c r="R346" s="251"/>
      <c r="S346" s="251"/>
      <c r="T346" s="252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3" t="s">
        <v>163</v>
      </c>
      <c r="AU346" s="253" t="s">
        <v>83</v>
      </c>
      <c r="AV346" s="14" t="s">
        <v>83</v>
      </c>
      <c r="AW346" s="14" t="s">
        <v>30</v>
      </c>
      <c r="AX346" s="14" t="s">
        <v>73</v>
      </c>
      <c r="AY346" s="253" t="s">
        <v>155</v>
      </c>
    </row>
    <row r="347" s="13" customFormat="1">
      <c r="A347" s="13"/>
      <c r="B347" s="232"/>
      <c r="C347" s="233"/>
      <c r="D347" s="234" t="s">
        <v>163</v>
      </c>
      <c r="E347" s="235" t="s">
        <v>1</v>
      </c>
      <c r="F347" s="236" t="s">
        <v>1032</v>
      </c>
      <c r="G347" s="233"/>
      <c r="H347" s="235" t="s">
        <v>1</v>
      </c>
      <c r="I347" s="237"/>
      <c r="J347" s="233"/>
      <c r="K347" s="233"/>
      <c r="L347" s="238"/>
      <c r="M347" s="239"/>
      <c r="N347" s="240"/>
      <c r="O347" s="240"/>
      <c r="P347" s="240"/>
      <c r="Q347" s="240"/>
      <c r="R347" s="240"/>
      <c r="S347" s="240"/>
      <c r="T347" s="241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2" t="s">
        <v>163</v>
      </c>
      <c r="AU347" s="242" t="s">
        <v>83</v>
      </c>
      <c r="AV347" s="13" t="s">
        <v>81</v>
      </c>
      <c r="AW347" s="13" t="s">
        <v>30</v>
      </c>
      <c r="AX347" s="13" t="s">
        <v>73</v>
      </c>
      <c r="AY347" s="242" t="s">
        <v>155</v>
      </c>
    </row>
    <row r="348" s="14" customFormat="1">
      <c r="A348" s="14"/>
      <c r="B348" s="243"/>
      <c r="C348" s="244"/>
      <c r="D348" s="234" t="s">
        <v>163</v>
      </c>
      <c r="E348" s="245" t="s">
        <v>1</v>
      </c>
      <c r="F348" s="246" t="s">
        <v>1056</v>
      </c>
      <c r="G348" s="244"/>
      <c r="H348" s="247">
        <v>41.200000000000003</v>
      </c>
      <c r="I348" s="248"/>
      <c r="J348" s="244"/>
      <c r="K348" s="244"/>
      <c r="L348" s="249"/>
      <c r="M348" s="250"/>
      <c r="N348" s="251"/>
      <c r="O348" s="251"/>
      <c r="P348" s="251"/>
      <c r="Q348" s="251"/>
      <c r="R348" s="251"/>
      <c r="S348" s="251"/>
      <c r="T348" s="252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3" t="s">
        <v>163</v>
      </c>
      <c r="AU348" s="253" t="s">
        <v>83</v>
      </c>
      <c r="AV348" s="14" t="s">
        <v>83</v>
      </c>
      <c r="AW348" s="14" t="s">
        <v>30</v>
      </c>
      <c r="AX348" s="14" t="s">
        <v>73</v>
      </c>
      <c r="AY348" s="253" t="s">
        <v>155</v>
      </c>
    </row>
    <row r="349" s="13" customFormat="1">
      <c r="A349" s="13"/>
      <c r="B349" s="232"/>
      <c r="C349" s="233"/>
      <c r="D349" s="234" t="s">
        <v>163</v>
      </c>
      <c r="E349" s="235" t="s">
        <v>1</v>
      </c>
      <c r="F349" s="236" t="s">
        <v>1034</v>
      </c>
      <c r="G349" s="233"/>
      <c r="H349" s="235" t="s">
        <v>1</v>
      </c>
      <c r="I349" s="237"/>
      <c r="J349" s="233"/>
      <c r="K349" s="233"/>
      <c r="L349" s="238"/>
      <c r="M349" s="239"/>
      <c r="N349" s="240"/>
      <c r="O349" s="240"/>
      <c r="P349" s="240"/>
      <c r="Q349" s="240"/>
      <c r="R349" s="240"/>
      <c r="S349" s="240"/>
      <c r="T349" s="241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2" t="s">
        <v>163</v>
      </c>
      <c r="AU349" s="242" t="s">
        <v>83</v>
      </c>
      <c r="AV349" s="13" t="s">
        <v>81</v>
      </c>
      <c r="AW349" s="13" t="s">
        <v>30</v>
      </c>
      <c r="AX349" s="13" t="s">
        <v>73</v>
      </c>
      <c r="AY349" s="242" t="s">
        <v>155</v>
      </c>
    </row>
    <row r="350" s="14" customFormat="1">
      <c r="A350" s="14"/>
      <c r="B350" s="243"/>
      <c r="C350" s="244"/>
      <c r="D350" s="234" t="s">
        <v>163</v>
      </c>
      <c r="E350" s="245" t="s">
        <v>1</v>
      </c>
      <c r="F350" s="246" t="s">
        <v>1059</v>
      </c>
      <c r="G350" s="244"/>
      <c r="H350" s="247">
        <v>21.524999999999999</v>
      </c>
      <c r="I350" s="248"/>
      <c r="J350" s="244"/>
      <c r="K350" s="244"/>
      <c r="L350" s="249"/>
      <c r="M350" s="250"/>
      <c r="N350" s="251"/>
      <c r="O350" s="251"/>
      <c r="P350" s="251"/>
      <c r="Q350" s="251"/>
      <c r="R350" s="251"/>
      <c r="S350" s="251"/>
      <c r="T350" s="252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3" t="s">
        <v>163</v>
      </c>
      <c r="AU350" s="253" t="s">
        <v>83</v>
      </c>
      <c r="AV350" s="14" t="s">
        <v>83</v>
      </c>
      <c r="AW350" s="14" t="s">
        <v>30</v>
      </c>
      <c r="AX350" s="14" t="s">
        <v>73</v>
      </c>
      <c r="AY350" s="253" t="s">
        <v>155</v>
      </c>
    </row>
    <row r="351" s="15" customFormat="1">
      <c r="A351" s="15"/>
      <c r="B351" s="254"/>
      <c r="C351" s="255"/>
      <c r="D351" s="234" t="s">
        <v>163</v>
      </c>
      <c r="E351" s="256" t="s">
        <v>1</v>
      </c>
      <c r="F351" s="257" t="s">
        <v>166</v>
      </c>
      <c r="G351" s="255"/>
      <c r="H351" s="258">
        <v>95.175000000000011</v>
      </c>
      <c r="I351" s="259"/>
      <c r="J351" s="255"/>
      <c r="K351" s="255"/>
      <c r="L351" s="260"/>
      <c r="M351" s="261"/>
      <c r="N351" s="262"/>
      <c r="O351" s="262"/>
      <c r="P351" s="262"/>
      <c r="Q351" s="262"/>
      <c r="R351" s="262"/>
      <c r="S351" s="262"/>
      <c r="T351" s="263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64" t="s">
        <v>163</v>
      </c>
      <c r="AU351" s="264" t="s">
        <v>83</v>
      </c>
      <c r="AV351" s="15" t="s">
        <v>162</v>
      </c>
      <c r="AW351" s="15" t="s">
        <v>30</v>
      </c>
      <c r="AX351" s="15" t="s">
        <v>81</v>
      </c>
      <c r="AY351" s="264" t="s">
        <v>155</v>
      </c>
    </row>
    <row r="352" s="2" customFormat="1" ht="16.5" customHeight="1">
      <c r="A352" s="39"/>
      <c r="B352" s="40"/>
      <c r="C352" s="265" t="s">
        <v>400</v>
      </c>
      <c r="D352" s="265" t="s">
        <v>234</v>
      </c>
      <c r="E352" s="266" t="s">
        <v>1107</v>
      </c>
      <c r="F352" s="267" t="s">
        <v>1108</v>
      </c>
      <c r="G352" s="268" t="s">
        <v>160</v>
      </c>
      <c r="H352" s="269">
        <v>104.693</v>
      </c>
      <c r="I352" s="270"/>
      <c r="J352" s="271">
        <f>ROUND(I352*H352,2)</f>
        <v>0</v>
      </c>
      <c r="K352" s="267" t="s">
        <v>161</v>
      </c>
      <c r="L352" s="272"/>
      <c r="M352" s="273" t="s">
        <v>1</v>
      </c>
      <c r="N352" s="274" t="s">
        <v>38</v>
      </c>
      <c r="O352" s="92"/>
      <c r="P352" s="228">
        <f>O352*H352</f>
        <v>0</v>
      </c>
      <c r="Q352" s="228">
        <v>0.0014</v>
      </c>
      <c r="R352" s="228">
        <f>Q352*H352</f>
        <v>0.14657019999999998</v>
      </c>
      <c r="S352" s="228">
        <v>0</v>
      </c>
      <c r="T352" s="229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30" t="s">
        <v>246</v>
      </c>
      <c r="AT352" s="230" t="s">
        <v>234</v>
      </c>
      <c r="AU352" s="230" t="s">
        <v>83</v>
      </c>
      <c r="AY352" s="18" t="s">
        <v>155</v>
      </c>
      <c r="BE352" s="231">
        <f>IF(N352="základní",J352,0)</f>
        <v>0</v>
      </c>
      <c r="BF352" s="231">
        <f>IF(N352="snížená",J352,0)</f>
        <v>0</v>
      </c>
      <c r="BG352" s="231">
        <f>IF(N352="zákl. přenesená",J352,0)</f>
        <v>0</v>
      </c>
      <c r="BH352" s="231">
        <f>IF(N352="sníž. přenesená",J352,0)</f>
        <v>0</v>
      </c>
      <c r="BI352" s="231">
        <f>IF(N352="nulová",J352,0)</f>
        <v>0</v>
      </c>
      <c r="BJ352" s="18" t="s">
        <v>81</v>
      </c>
      <c r="BK352" s="231">
        <f>ROUND(I352*H352,2)</f>
        <v>0</v>
      </c>
      <c r="BL352" s="18" t="s">
        <v>200</v>
      </c>
      <c r="BM352" s="230" t="s">
        <v>413</v>
      </c>
    </row>
    <row r="353" s="2" customFormat="1" ht="24.15" customHeight="1">
      <c r="A353" s="39"/>
      <c r="B353" s="40"/>
      <c r="C353" s="219" t="s">
        <v>246</v>
      </c>
      <c r="D353" s="219" t="s">
        <v>157</v>
      </c>
      <c r="E353" s="220" t="s">
        <v>1109</v>
      </c>
      <c r="F353" s="221" t="s">
        <v>1110</v>
      </c>
      <c r="G353" s="222" t="s">
        <v>658</v>
      </c>
      <c r="H353" s="223">
        <v>4.577</v>
      </c>
      <c r="I353" s="224"/>
      <c r="J353" s="225">
        <f>ROUND(I353*H353,2)</f>
        <v>0</v>
      </c>
      <c r="K353" s="221" t="s">
        <v>161</v>
      </c>
      <c r="L353" s="45"/>
      <c r="M353" s="226" t="s">
        <v>1</v>
      </c>
      <c r="N353" s="227" t="s">
        <v>38</v>
      </c>
      <c r="O353" s="92"/>
      <c r="P353" s="228">
        <f>O353*H353</f>
        <v>0</v>
      </c>
      <c r="Q353" s="228">
        <v>0</v>
      </c>
      <c r="R353" s="228">
        <f>Q353*H353</f>
        <v>0</v>
      </c>
      <c r="S353" s="228">
        <v>0</v>
      </c>
      <c r="T353" s="229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0" t="s">
        <v>200</v>
      </c>
      <c r="AT353" s="230" t="s">
        <v>157</v>
      </c>
      <c r="AU353" s="230" t="s">
        <v>83</v>
      </c>
      <c r="AY353" s="18" t="s">
        <v>155</v>
      </c>
      <c r="BE353" s="231">
        <f>IF(N353="základní",J353,0)</f>
        <v>0</v>
      </c>
      <c r="BF353" s="231">
        <f>IF(N353="snížená",J353,0)</f>
        <v>0</v>
      </c>
      <c r="BG353" s="231">
        <f>IF(N353="zákl. přenesená",J353,0)</f>
        <v>0</v>
      </c>
      <c r="BH353" s="231">
        <f>IF(N353="sníž. přenesená",J353,0)</f>
        <v>0</v>
      </c>
      <c r="BI353" s="231">
        <f>IF(N353="nulová",J353,0)</f>
        <v>0</v>
      </c>
      <c r="BJ353" s="18" t="s">
        <v>81</v>
      </c>
      <c r="BK353" s="231">
        <f>ROUND(I353*H353,2)</f>
        <v>0</v>
      </c>
      <c r="BL353" s="18" t="s">
        <v>200</v>
      </c>
      <c r="BM353" s="230" t="s">
        <v>417</v>
      </c>
    </row>
    <row r="354" s="12" customFormat="1" ht="22.8" customHeight="1">
      <c r="A354" s="12"/>
      <c r="B354" s="203"/>
      <c r="C354" s="204"/>
      <c r="D354" s="205" t="s">
        <v>72</v>
      </c>
      <c r="E354" s="217" t="s">
        <v>1111</v>
      </c>
      <c r="F354" s="217" t="s">
        <v>1112</v>
      </c>
      <c r="G354" s="204"/>
      <c r="H354" s="204"/>
      <c r="I354" s="207"/>
      <c r="J354" s="218">
        <f>BK354</f>
        <v>0</v>
      </c>
      <c r="K354" s="204"/>
      <c r="L354" s="209"/>
      <c r="M354" s="210"/>
      <c r="N354" s="211"/>
      <c r="O354" s="211"/>
      <c r="P354" s="212">
        <f>SUM(P355:P362)</f>
        <v>0</v>
      </c>
      <c r="Q354" s="211"/>
      <c r="R354" s="212">
        <f>SUM(R355:R362)</f>
        <v>0.01704</v>
      </c>
      <c r="S354" s="211"/>
      <c r="T354" s="213">
        <f>SUM(T355:T362)</f>
        <v>0.13639999999999999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214" t="s">
        <v>83</v>
      </c>
      <c r="AT354" s="215" t="s">
        <v>72</v>
      </c>
      <c r="AU354" s="215" t="s">
        <v>81</v>
      </c>
      <c r="AY354" s="214" t="s">
        <v>155</v>
      </c>
      <c r="BK354" s="216">
        <f>SUM(BK355:BK362)</f>
        <v>0</v>
      </c>
    </row>
    <row r="355" s="2" customFormat="1" ht="16.5" customHeight="1">
      <c r="A355" s="39"/>
      <c r="B355" s="40"/>
      <c r="C355" s="219" t="s">
        <v>414</v>
      </c>
      <c r="D355" s="219" t="s">
        <v>157</v>
      </c>
      <c r="E355" s="220" t="s">
        <v>1113</v>
      </c>
      <c r="F355" s="221" t="s">
        <v>1114</v>
      </c>
      <c r="G355" s="222" t="s">
        <v>184</v>
      </c>
      <c r="H355" s="223">
        <v>8</v>
      </c>
      <c r="I355" s="224"/>
      <c r="J355" s="225">
        <f>ROUND(I355*H355,2)</f>
        <v>0</v>
      </c>
      <c r="K355" s="221" t="s">
        <v>161</v>
      </c>
      <c r="L355" s="45"/>
      <c r="M355" s="226" t="s">
        <v>1</v>
      </c>
      <c r="N355" s="227" t="s">
        <v>38</v>
      </c>
      <c r="O355" s="92"/>
      <c r="P355" s="228">
        <f>O355*H355</f>
        <v>0</v>
      </c>
      <c r="Q355" s="228">
        <v>0</v>
      </c>
      <c r="R355" s="228">
        <f>Q355*H355</f>
        <v>0</v>
      </c>
      <c r="S355" s="228">
        <v>0.017049999999999999</v>
      </c>
      <c r="T355" s="229">
        <f>S355*H355</f>
        <v>0.13639999999999999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30" t="s">
        <v>200</v>
      </c>
      <c r="AT355" s="230" t="s">
        <v>157</v>
      </c>
      <c r="AU355" s="230" t="s">
        <v>83</v>
      </c>
      <c r="AY355" s="18" t="s">
        <v>155</v>
      </c>
      <c r="BE355" s="231">
        <f>IF(N355="základní",J355,0)</f>
        <v>0</v>
      </c>
      <c r="BF355" s="231">
        <f>IF(N355="snížená",J355,0)</f>
        <v>0</v>
      </c>
      <c r="BG355" s="231">
        <f>IF(N355="zákl. přenesená",J355,0)</f>
        <v>0</v>
      </c>
      <c r="BH355" s="231">
        <f>IF(N355="sníž. přenesená",J355,0)</f>
        <v>0</v>
      </c>
      <c r="BI355" s="231">
        <f>IF(N355="nulová",J355,0)</f>
        <v>0</v>
      </c>
      <c r="BJ355" s="18" t="s">
        <v>81</v>
      </c>
      <c r="BK355" s="231">
        <f>ROUND(I355*H355,2)</f>
        <v>0</v>
      </c>
      <c r="BL355" s="18" t="s">
        <v>200</v>
      </c>
      <c r="BM355" s="230" t="s">
        <v>423</v>
      </c>
    </row>
    <row r="356" s="14" customFormat="1">
      <c r="A356" s="14"/>
      <c r="B356" s="243"/>
      <c r="C356" s="244"/>
      <c r="D356" s="234" t="s">
        <v>163</v>
      </c>
      <c r="E356" s="245" t="s">
        <v>1</v>
      </c>
      <c r="F356" s="246" t="s">
        <v>175</v>
      </c>
      <c r="G356" s="244"/>
      <c r="H356" s="247">
        <v>8</v>
      </c>
      <c r="I356" s="248"/>
      <c r="J356" s="244"/>
      <c r="K356" s="244"/>
      <c r="L356" s="249"/>
      <c r="M356" s="250"/>
      <c r="N356" s="251"/>
      <c r="O356" s="251"/>
      <c r="P356" s="251"/>
      <c r="Q356" s="251"/>
      <c r="R356" s="251"/>
      <c r="S356" s="251"/>
      <c r="T356" s="252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3" t="s">
        <v>163</v>
      </c>
      <c r="AU356" s="253" t="s">
        <v>83</v>
      </c>
      <c r="AV356" s="14" t="s">
        <v>83</v>
      </c>
      <c r="AW356" s="14" t="s">
        <v>30</v>
      </c>
      <c r="AX356" s="14" t="s">
        <v>73</v>
      </c>
      <c r="AY356" s="253" t="s">
        <v>155</v>
      </c>
    </row>
    <row r="357" s="15" customFormat="1">
      <c r="A357" s="15"/>
      <c r="B357" s="254"/>
      <c r="C357" s="255"/>
      <c r="D357" s="234" t="s">
        <v>163</v>
      </c>
      <c r="E357" s="256" t="s">
        <v>1</v>
      </c>
      <c r="F357" s="257" t="s">
        <v>166</v>
      </c>
      <c r="G357" s="255"/>
      <c r="H357" s="258">
        <v>8</v>
      </c>
      <c r="I357" s="259"/>
      <c r="J357" s="255"/>
      <c r="K357" s="255"/>
      <c r="L357" s="260"/>
      <c r="M357" s="261"/>
      <c r="N357" s="262"/>
      <c r="O357" s="262"/>
      <c r="P357" s="262"/>
      <c r="Q357" s="262"/>
      <c r="R357" s="262"/>
      <c r="S357" s="262"/>
      <c r="T357" s="263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64" t="s">
        <v>163</v>
      </c>
      <c r="AU357" s="264" t="s">
        <v>83</v>
      </c>
      <c r="AV357" s="15" t="s">
        <v>162</v>
      </c>
      <c r="AW357" s="15" t="s">
        <v>30</v>
      </c>
      <c r="AX357" s="15" t="s">
        <v>81</v>
      </c>
      <c r="AY357" s="264" t="s">
        <v>155</v>
      </c>
    </row>
    <row r="358" s="2" customFormat="1" ht="24.15" customHeight="1">
      <c r="A358" s="39"/>
      <c r="B358" s="40"/>
      <c r="C358" s="219" t="s">
        <v>253</v>
      </c>
      <c r="D358" s="219" t="s">
        <v>157</v>
      </c>
      <c r="E358" s="220" t="s">
        <v>1115</v>
      </c>
      <c r="F358" s="221" t="s">
        <v>1116</v>
      </c>
      <c r="G358" s="222" t="s">
        <v>184</v>
      </c>
      <c r="H358" s="223">
        <v>8</v>
      </c>
      <c r="I358" s="224"/>
      <c r="J358" s="225">
        <f>ROUND(I358*H358,2)</f>
        <v>0</v>
      </c>
      <c r="K358" s="221" t="s">
        <v>161</v>
      </c>
      <c r="L358" s="45"/>
      <c r="M358" s="226" t="s">
        <v>1</v>
      </c>
      <c r="N358" s="227" t="s">
        <v>38</v>
      </c>
      <c r="O358" s="92"/>
      <c r="P358" s="228">
        <f>O358*H358</f>
        <v>0</v>
      </c>
      <c r="Q358" s="228">
        <v>0.0021299999999999999</v>
      </c>
      <c r="R358" s="228">
        <f>Q358*H358</f>
        <v>0.01704</v>
      </c>
      <c r="S358" s="228">
        <v>0</v>
      </c>
      <c r="T358" s="229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30" t="s">
        <v>200</v>
      </c>
      <c r="AT358" s="230" t="s">
        <v>157</v>
      </c>
      <c r="AU358" s="230" t="s">
        <v>83</v>
      </c>
      <c r="AY358" s="18" t="s">
        <v>155</v>
      </c>
      <c r="BE358" s="231">
        <f>IF(N358="základní",J358,0)</f>
        <v>0</v>
      </c>
      <c r="BF358" s="231">
        <f>IF(N358="snížená",J358,0)</f>
        <v>0</v>
      </c>
      <c r="BG358" s="231">
        <f>IF(N358="zákl. přenesená",J358,0)</f>
        <v>0</v>
      </c>
      <c r="BH358" s="231">
        <f>IF(N358="sníž. přenesená",J358,0)</f>
        <v>0</v>
      </c>
      <c r="BI358" s="231">
        <f>IF(N358="nulová",J358,0)</f>
        <v>0</v>
      </c>
      <c r="BJ358" s="18" t="s">
        <v>81</v>
      </c>
      <c r="BK358" s="231">
        <f>ROUND(I358*H358,2)</f>
        <v>0</v>
      </c>
      <c r="BL358" s="18" t="s">
        <v>200</v>
      </c>
      <c r="BM358" s="230" t="s">
        <v>429</v>
      </c>
    </row>
    <row r="359" s="13" customFormat="1">
      <c r="A359" s="13"/>
      <c r="B359" s="232"/>
      <c r="C359" s="233"/>
      <c r="D359" s="234" t="s">
        <v>163</v>
      </c>
      <c r="E359" s="235" t="s">
        <v>1</v>
      </c>
      <c r="F359" s="236" t="s">
        <v>1117</v>
      </c>
      <c r="G359" s="233"/>
      <c r="H359" s="235" t="s">
        <v>1</v>
      </c>
      <c r="I359" s="237"/>
      <c r="J359" s="233"/>
      <c r="K359" s="233"/>
      <c r="L359" s="238"/>
      <c r="M359" s="239"/>
      <c r="N359" s="240"/>
      <c r="O359" s="240"/>
      <c r="P359" s="240"/>
      <c r="Q359" s="240"/>
      <c r="R359" s="240"/>
      <c r="S359" s="240"/>
      <c r="T359" s="241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2" t="s">
        <v>163</v>
      </c>
      <c r="AU359" s="242" t="s">
        <v>83</v>
      </c>
      <c r="AV359" s="13" t="s">
        <v>81</v>
      </c>
      <c r="AW359" s="13" t="s">
        <v>30</v>
      </c>
      <c r="AX359" s="13" t="s">
        <v>73</v>
      </c>
      <c r="AY359" s="242" t="s">
        <v>155</v>
      </c>
    </row>
    <row r="360" s="14" customFormat="1">
      <c r="A360" s="14"/>
      <c r="B360" s="243"/>
      <c r="C360" s="244"/>
      <c r="D360" s="234" t="s">
        <v>163</v>
      </c>
      <c r="E360" s="245" t="s">
        <v>1</v>
      </c>
      <c r="F360" s="246" t="s">
        <v>175</v>
      </c>
      <c r="G360" s="244"/>
      <c r="H360" s="247">
        <v>8</v>
      </c>
      <c r="I360" s="248"/>
      <c r="J360" s="244"/>
      <c r="K360" s="244"/>
      <c r="L360" s="249"/>
      <c r="M360" s="250"/>
      <c r="N360" s="251"/>
      <c r="O360" s="251"/>
      <c r="P360" s="251"/>
      <c r="Q360" s="251"/>
      <c r="R360" s="251"/>
      <c r="S360" s="251"/>
      <c r="T360" s="252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3" t="s">
        <v>163</v>
      </c>
      <c r="AU360" s="253" t="s">
        <v>83</v>
      </c>
      <c r="AV360" s="14" t="s">
        <v>83</v>
      </c>
      <c r="AW360" s="14" t="s">
        <v>30</v>
      </c>
      <c r="AX360" s="14" t="s">
        <v>73</v>
      </c>
      <c r="AY360" s="253" t="s">
        <v>155</v>
      </c>
    </row>
    <row r="361" s="15" customFormat="1">
      <c r="A361" s="15"/>
      <c r="B361" s="254"/>
      <c r="C361" s="255"/>
      <c r="D361" s="234" t="s">
        <v>163</v>
      </c>
      <c r="E361" s="256" t="s">
        <v>1</v>
      </c>
      <c r="F361" s="257" t="s">
        <v>166</v>
      </c>
      <c r="G361" s="255"/>
      <c r="H361" s="258">
        <v>8</v>
      </c>
      <c r="I361" s="259"/>
      <c r="J361" s="255"/>
      <c r="K361" s="255"/>
      <c r="L361" s="260"/>
      <c r="M361" s="261"/>
      <c r="N361" s="262"/>
      <c r="O361" s="262"/>
      <c r="P361" s="262"/>
      <c r="Q361" s="262"/>
      <c r="R361" s="262"/>
      <c r="S361" s="262"/>
      <c r="T361" s="263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64" t="s">
        <v>163</v>
      </c>
      <c r="AU361" s="264" t="s">
        <v>83</v>
      </c>
      <c r="AV361" s="15" t="s">
        <v>162</v>
      </c>
      <c r="AW361" s="15" t="s">
        <v>30</v>
      </c>
      <c r="AX361" s="15" t="s">
        <v>81</v>
      </c>
      <c r="AY361" s="264" t="s">
        <v>155</v>
      </c>
    </row>
    <row r="362" s="2" customFormat="1" ht="24.15" customHeight="1">
      <c r="A362" s="39"/>
      <c r="B362" s="40"/>
      <c r="C362" s="219" t="s">
        <v>426</v>
      </c>
      <c r="D362" s="219" t="s">
        <v>157</v>
      </c>
      <c r="E362" s="220" t="s">
        <v>1118</v>
      </c>
      <c r="F362" s="221" t="s">
        <v>1119</v>
      </c>
      <c r="G362" s="222" t="s">
        <v>658</v>
      </c>
      <c r="H362" s="223">
        <v>0.017000000000000001</v>
      </c>
      <c r="I362" s="224"/>
      <c r="J362" s="225">
        <f>ROUND(I362*H362,2)</f>
        <v>0</v>
      </c>
      <c r="K362" s="221" t="s">
        <v>161</v>
      </c>
      <c r="L362" s="45"/>
      <c r="M362" s="226" t="s">
        <v>1</v>
      </c>
      <c r="N362" s="227" t="s">
        <v>38</v>
      </c>
      <c r="O362" s="92"/>
      <c r="P362" s="228">
        <f>O362*H362</f>
        <v>0</v>
      </c>
      <c r="Q362" s="228">
        <v>0</v>
      </c>
      <c r="R362" s="228">
        <f>Q362*H362</f>
        <v>0</v>
      </c>
      <c r="S362" s="228">
        <v>0</v>
      </c>
      <c r="T362" s="229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30" t="s">
        <v>200</v>
      </c>
      <c r="AT362" s="230" t="s">
        <v>157</v>
      </c>
      <c r="AU362" s="230" t="s">
        <v>83</v>
      </c>
      <c r="AY362" s="18" t="s">
        <v>155</v>
      </c>
      <c r="BE362" s="231">
        <f>IF(N362="základní",J362,0)</f>
        <v>0</v>
      </c>
      <c r="BF362" s="231">
        <f>IF(N362="snížená",J362,0)</f>
        <v>0</v>
      </c>
      <c r="BG362" s="231">
        <f>IF(N362="zákl. přenesená",J362,0)</f>
        <v>0</v>
      </c>
      <c r="BH362" s="231">
        <f>IF(N362="sníž. přenesená",J362,0)</f>
        <v>0</v>
      </c>
      <c r="BI362" s="231">
        <f>IF(N362="nulová",J362,0)</f>
        <v>0</v>
      </c>
      <c r="BJ362" s="18" t="s">
        <v>81</v>
      </c>
      <c r="BK362" s="231">
        <f>ROUND(I362*H362,2)</f>
        <v>0</v>
      </c>
      <c r="BL362" s="18" t="s">
        <v>200</v>
      </c>
      <c r="BM362" s="230" t="s">
        <v>433</v>
      </c>
    </row>
    <row r="363" s="12" customFormat="1" ht="22.8" customHeight="1">
      <c r="A363" s="12"/>
      <c r="B363" s="203"/>
      <c r="C363" s="204"/>
      <c r="D363" s="205" t="s">
        <v>72</v>
      </c>
      <c r="E363" s="217" t="s">
        <v>727</v>
      </c>
      <c r="F363" s="217" t="s">
        <v>728</v>
      </c>
      <c r="G363" s="204"/>
      <c r="H363" s="204"/>
      <c r="I363" s="207"/>
      <c r="J363" s="218">
        <f>BK363</f>
        <v>0</v>
      </c>
      <c r="K363" s="204"/>
      <c r="L363" s="209"/>
      <c r="M363" s="210"/>
      <c r="N363" s="211"/>
      <c r="O363" s="211"/>
      <c r="P363" s="212">
        <f>SUM(P364:P378)</f>
        <v>0</v>
      </c>
      <c r="Q363" s="211"/>
      <c r="R363" s="212">
        <f>SUM(R364:R378)</f>
        <v>1.3086101299999999</v>
      </c>
      <c r="S363" s="211"/>
      <c r="T363" s="213">
        <f>SUM(T364:T378)</f>
        <v>0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214" t="s">
        <v>83</v>
      </c>
      <c r="AT363" s="215" t="s">
        <v>72</v>
      </c>
      <c r="AU363" s="215" t="s">
        <v>81</v>
      </c>
      <c r="AY363" s="214" t="s">
        <v>155</v>
      </c>
      <c r="BK363" s="216">
        <f>SUM(BK364:BK378)</f>
        <v>0</v>
      </c>
    </row>
    <row r="364" s="2" customFormat="1" ht="24.15" customHeight="1">
      <c r="A364" s="39"/>
      <c r="B364" s="40"/>
      <c r="C364" s="219" t="s">
        <v>258</v>
      </c>
      <c r="D364" s="219" t="s">
        <v>157</v>
      </c>
      <c r="E364" s="220" t="s">
        <v>1120</v>
      </c>
      <c r="F364" s="221" t="s">
        <v>1121</v>
      </c>
      <c r="G364" s="222" t="s">
        <v>160</v>
      </c>
      <c r="H364" s="223">
        <v>89.974999999999994</v>
      </c>
      <c r="I364" s="224"/>
      <c r="J364" s="225">
        <f>ROUND(I364*H364,2)</f>
        <v>0</v>
      </c>
      <c r="K364" s="221" t="s">
        <v>161</v>
      </c>
      <c r="L364" s="45"/>
      <c r="M364" s="226" t="s">
        <v>1</v>
      </c>
      <c r="N364" s="227" t="s">
        <v>38</v>
      </c>
      <c r="O364" s="92"/>
      <c r="P364" s="228">
        <f>O364*H364</f>
        <v>0</v>
      </c>
      <c r="Q364" s="228">
        <v>0.01396</v>
      </c>
      <c r="R364" s="228">
        <f>Q364*H364</f>
        <v>1.256051</v>
      </c>
      <c r="S364" s="228">
        <v>0</v>
      </c>
      <c r="T364" s="229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30" t="s">
        <v>200</v>
      </c>
      <c r="AT364" s="230" t="s">
        <v>157</v>
      </c>
      <c r="AU364" s="230" t="s">
        <v>83</v>
      </c>
      <c r="AY364" s="18" t="s">
        <v>155</v>
      </c>
      <c r="BE364" s="231">
        <f>IF(N364="základní",J364,0)</f>
        <v>0</v>
      </c>
      <c r="BF364" s="231">
        <f>IF(N364="snížená",J364,0)</f>
        <v>0</v>
      </c>
      <c r="BG364" s="231">
        <f>IF(N364="zákl. přenesená",J364,0)</f>
        <v>0</v>
      </c>
      <c r="BH364" s="231">
        <f>IF(N364="sníž. přenesená",J364,0)</f>
        <v>0</v>
      </c>
      <c r="BI364" s="231">
        <f>IF(N364="nulová",J364,0)</f>
        <v>0</v>
      </c>
      <c r="BJ364" s="18" t="s">
        <v>81</v>
      </c>
      <c r="BK364" s="231">
        <f>ROUND(I364*H364,2)</f>
        <v>0</v>
      </c>
      <c r="BL364" s="18" t="s">
        <v>200</v>
      </c>
      <c r="BM364" s="230" t="s">
        <v>440</v>
      </c>
    </row>
    <row r="365" s="13" customFormat="1">
      <c r="A365" s="13"/>
      <c r="B365" s="232"/>
      <c r="C365" s="233"/>
      <c r="D365" s="234" t="s">
        <v>163</v>
      </c>
      <c r="E365" s="235" t="s">
        <v>1</v>
      </c>
      <c r="F365" s="236" t="s">
        <v>1029</v>
      </c>
      <c r="G365" s="233"/>
      <c r="H365" s="235" t="s">
        <v>1</v>
      </c>
      <c r="I365" s="237"/>
      <c r="J365" s="233"/>
      <c r="K365" s="233"/>
      <c r="L365" s="238"/>
      <c r="M365" s="239"/>
      <c r="N365" s="240"/>
      <c r="O365" s="240"/>
      <c r="P365" s="240"/>
      <c r="Q365" s="240"/>
      <c r="R365" s="240"/>
      <c r="S365" s="240"/>
      <c r="T365" s="241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2" t="s">
        <v>163</v>
      </c>
      <c r="AU365" s="242" t="s">
        <v>83</v>
      </c>
      <c r="AV365" s="13" t="s">
        <v>81</v>
      </c>
      <c r="AW365" s="13" t="s">
        <v>30</v>
      </c>
      <c r="AX365" s="13" t="s">
        <v>73</v>
      </c>
      <c r="AY365" s="242" t="s">
        <v>155</v>
      </c>
    </row>
    <row r="366" s="13" customFormat="1">
      <c r="A366" s="13"/>
      <c r="B366" s="232"/>
      <c r="C366" s="233"/>
      <c r="D366" s="234" t="s">
        <v>163</v>
      </c>
      <c r="E366" s="235" t="s">
        <v>1</v>
      </c>
      <c r="F366" s="236" t="s">
        <v>1030</v>
      </c>
      <c r="G366" s="233"/>
      <c r="H366" s="235" t="s">
        <v>1</v>
      </c>
      <c r="I366" s="237"/>
      <c r="J366" s="233"/>
      <c r="K366" s="233"/>
      <c r="L366" s="238"/>
      <c r="M366" s="239"/>
      <c r="N366" s="240"/>
      <c r="O366" s="240"/>
      <c r="P366" s="240"/>
      <c r="Q366" s="240"/>
      <c r="R366" s="240"/>
      <c r="S366" s="240"/>
      <c r="T366" s="241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2" t="s">
        <v>163</v>
      </c>
      <c r="AU366" s="242" t="s">
        <v>83</v>
      </c>
      <c r="AV366" s="13" t="s">
        <v>81</v>
      </c>
      <c r="AW366" s="13" t="s">
        <v>30</v>
      </c>
      <c r="AX366" s="13" t="s">
        <v>73</v>
      </c>
      <c r="AY366" s="242" t="s">
        <v>155</v>
      </c>
    </row>
    <row r="367" s="14" customFormat="1">
      <c r="A367" s="14"/>
      <c r="B367" s="243"/>
      <c r="C367" s="244"/>
      <c r="D367" s="234" t="s">
        <v>163</v>
      </c>
      <c r="E367" s="245" t="s">
        <v>1</v>
      </c>
      <c r="F367" s="246" t="s">
        <v>1102</v>
      </c>
      <c r="G367" s="244"/>
      <c r="H367" s="247">
        <v>54.899999999999999</v>
      </c>
      <c r="I367" s="248"/>
      <c r="J367" s="244"/>
      <c r="K367" s="244"/>
      <c r="L367" s="249"/>
      <c r="M367" s="250"/>
      <c r="N367" s="251"/>
      <c r="O367" s="251"/>
      <c r="P367" s="251"/>
      <c r="Q367" s="251"/>
      <c r="R367" s="251"/>
      <c r="S367" s="251"/>
      <c r="T367" s="252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3" t="s">
        <v>163</v>
      </c>
      <c r="AU367" s="253" t="s">
        <v>83</v>
      </c>
      <c r="AV367" s="14" t="s">
        <v>83</v>
      </c>
      <c r="AW367" s="14" t="s">
        <v>30</v>
      </c>
      <c r="AX367" s="14" t="s">
        <v>73</v>
      </c>
      <c r="AY367" s="253" t="s">
        <v>155</v>
      </c>
    </row>
    <row r="368" s="13" customFormat="1">
      <c r="A368" s="13"/>
      <c r="B368" s="232"/>
      <c r="C368" s="233"/>
      <c r="D368" s="234" t="s">
        <v>163</v>
      </c>
      <c r="E368" s="235" t="s">
        <v>1</v>
      </c>
      <c r="F368" s="236" t="s">
        <v>1032</v>
      </c>
      <c r="G368" s="233"/>
      <c r="H368" s="235" t="s">
        <v>1</v>
      </c>
      <c r="I368" s="237"/>
      <c r="J368" s="233"/>
      <c r="K368" s="233"/>
      <c r="L368" s="238"/>
      <c r="M368" s="239"/>
      <c r="N368" s="240"/>
      <c r="O368" s="240"/>
      <c r="P368" s="240"/>
      <c r="Q368" s="240"/>
      <c r="R368" s="240"/>
      <c r="S368" s="240"/>
      <c r="T368" s="241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2" t="s">
        <v>163</v>
      </c>
      <c r="AU368" s="242" t="s">
        <v>83</v>
      </c>
      <c r="AV368" s="13" t="s">
        <v>81</v>
      </c>
      <c r="AW368" s="13" t="s">
        <v>30</v>
      </c>
      <c r="AX368" s="13" t="s">
        <v>73</v>
      </c>
      <c r="AY368" s="242" t="s">
        <v>155</v>
      </c>
    </row>
    <row r="369" s="14" customFormat="1">
      <c r="A369" s="14"/>
      <c r="B369" s="243"/>
      <c r="C369" s="244"/>
      <c r="D369" s="234" t="s">
        <v>163</v>
      </c>
      <c r="E369" s="245" t="s">
        <v>1</v>
      </c>
      <c r="F369" s="246" t="s">
        <v>1103</v>
      </c>
      <c r="G369" s="244"/>
      <c r="H369" s="247">
        <v>82</v>
      </c>
      <c r="I369" s="248"/>
      <c r="J369" s="244"/>
      <c r="K369" s="244"/>
      <c r="L369" s="249"/>
      <c r="M369" s="250"/>
      <c r="N369" s="251"/>
      <c r="O369" s="251"/>
      <c r="P369" s="251"/>
      <c r="Q369" s="251"/>
      <c r="R369" s="251"/>
      <c r="S369" s="251"/>
      <c r="T369" s="252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3" t="s">
        <v>163</v>
      </c>
      <c r="AU369" s="253" t="s">
        <v>83</v>
      </c>
      <c r="AV369" s="14" t="s">
        <v>83</v>
      </c>
      <c r="AW369" s="14" t="s">
        <v>30</v>
      </c>
      <c r="AX369" s="14" t="s">
        <v>73</v>
      </c>
      <c r="AY369" s="253" t="s">
        <v>155</v>
      </c>
    </row>
    <row r="370" s="13" customFormat="1">
      <c r="A370" s="13"/>
      <c r="B370" s="232"/>
      <c r="C370" s="233"/>
      <c r="D370" s="234" t="s">
        <v>163</v>
      </c>
      <c r="E370" s="235" t="s">
        <v>1</v>
      </c>
      <c r="F370" s="236" t="s">
        <v>1034</v>
      </c>
      <c r="G370" s="233"/>
      <c r="H370" s="235" t="s">
        <v>1</v>
      </c>
      <c r="I370" s="237"/>
      <c r="J370" s="233"/>
      <c r="K370" s="233"/>
      <c r="L370" s="238"/>
      <c r="M370" s="239"/>
      <c r="N370" s="240"/>
      <c r="O370" s="240"/>
      <c r="P370" s="240"/>
      <c r="Q370" s="240"/>
      <c r="R370" s="240"/>
      <c r="S370" s="240"/>
      <c r="T370" s="241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2" t="s">
        <v>163</v>
      </c>
      <c r="AU370" s="242" t="s">
        <v>83</v>
      </c>
      <c r="AV370" s="13" t="s">
        <v>81</v>
      </c>
      <c r="AW370" s="13" t="s">
        <v>30</v>
      </c>
      <c r="AX370" s="13" t="s">
        <v>73</v>
      </c>
      <c r="AY370" s="242" t="s">
        <v>155</v>
      </c>
    </row>
    <row r="371" s="14" customFormat="1">
      <c r="A371" s="14"/>
      <c r="B371" s="243"/>
      <c r="C371" s="244"/>
      <c r="D371" s="234" t="s">
        <v>163</v>
      </c>
      <c r="E371" s="245" t="s">
        <v>1</v>
      </c>
      <c r="F371" s="246" t="s">
        <v>1104</v>
      </c>
      <c r="G371" s="244"/>
      <c r="H371" s="247">
        <v>43.049999999999997</v>
      </c>
      <c r="I371" s="248"/>
      <c r="J371" s="244"/>
      <c r="K371" s="244"/>
      <c r="L371" s="249"/>
      <c r="M371" s="250"/>
      <c r="N371" s="251"/>
      <c r="O371" s="251"/>
      <c r="P371" s="251"/>
      <c r="Q371" s="251"/>
      <c r="R371" s="251"/>
      <c r="S371" s="251"/>
      <c r="T371" s="252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3" t="s">
        <v>163</v>
      </c>
      <c r="AU371" s="253" t="s">
        <v>83</v>
      </c>
      <c r="AV371" s="14" t="s">
        <v>83</v>
      </c>
      <c r="AW371" s="14" t="s">
        <v>30</v>
      </c>
      <c r="AX371" s="14" t="s">
        <v>73</v>
      </c>
      <c r="AY371" s="253" t="s">
        <v>155</v>
      </c>
    </row>
    <row r="372" s="15" customFormat="1">
      <c r="A372" s="15"/>
      <c r="B372" s="254"/>
      <c r="C372" s="255"/>
      <c r="D372" s="234" t="s">
        <v>163</v>
      </c>
      <c r="E372" s="256" t="s">
        <v>1</v>
      </c>
      <c r="F372" s="257" t="s">
        <v>166</v>
      </c>
      <c r="G372" s="255"/>
      <c r="H372" s="258">
        <v>179.94999999999999</v>
      </c>
      <c r="I372" s="259"/>
      <c r="J372" s="255"/>
      <c r="K372" s="255"/>
      <c r="L372" s="260"/>
      <c r="M372" s="261"/>
      <c r="N372" s="262"/>
      <c r="O372" s="262"/>
      <c r="P372" s="262"/>
      <c r="Q372" s="262"/>
      <c r="R372" s="262"/>
      <c r="S372" s="262"/>
      <c r="T372" s="263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64" t="s">
        <v>163</v>
      </c>
      <c r="AU372" s="264" t="s">
        <v>83</v>
      </c>
      <c r="AV372" s="15" t="s">
        <v>162</v>
      </c>
      <c r="AW372" s="15" t="s">
        <v>30</v>
      </c>
      <c r="AX372" s="15" t="s">
        <v>73</v>
      </c>
      <c r="AY372" s="264" t="s">
        <v>155</v>
      </c>
    </row>
    <row r="373" s="14" customFormat="1">
      <c r="A373" s="14"/>
      <c r="B373" s="243"/>
      <c r="C373" s="244"/>
      <c r="D373" s="234" t="s">
        <v>163</v>
      </c>
      <c r="E373" s="245" t="s">
        <v>1</v>
      </c>
      <c r="F373" s="246" t="s">
        <v>1122</v>
      </c>
      <c r="G373" s="244"/>
      <c r="H373" s="247">
        <v>89.974999999999994</v>
      </c>
      <c r="I373" s="248"/>
      <c r="J373" s="244"/>
      <c r="K373" s="244"/>
      <c r="L373" s="249"/>
      <c r="M373" s="250"/>
      <c r="N373" s="251"/>
      <c r="O373" s="251"/>
      <c r="P373" s="251"/>
      <c r="Q373" s="251"/>
      <c r="R373" s="251"/>
      <c r="S373" s="251"/>
      <c r="T373" s="252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3" t="s">
        <v>163</v>
      </c>
      <c r="AU373" s="253" t="s">
        <v>83</v>
      </c>
      <c r="AV373" s="14" t="s">
        <v>83</v>
      </c>
      <c r="AW373" s="14" t="s">
        <v>30</v>
      </c>
      <c r="AX373" s="14" t="s">
        <v>73</v>
      </c>
      <c r="AY373" s="253" t="s">
        <v>155</v>
      </c>
    </row>
    <row r="374" s="15" customFormat="1">
      <c r="A374" s="15"/>
      <c r="B374" s="254"/>
      <c r="C374" s="255"/>
      <c r="D374" s="234" t="s">
        <v>163</v>
      </c>
      <c r="E374" s="256" t="s">
        <v>1</v>
      </c>
      <c r="F374" s="257" t="s">
        <v>166</v>
      </c>
      <c r="G374" s="255"/>
      <c r="H374" s="258">
        <v>89.974999999999994</v>
      </c>
      <c r="I374" s="259"/>
      <c r="J374" s="255"/>
      <c r="K374" s="255"/>
      <c r="L374" s="260"/>
      <c r="M374" s="261"/>
      <c r="N374" s="262"/>
      <c r="O374" s="262"/>
      <c r="P374" s="262"/>
      <c r="Q374" s="262"/>
      <c r="R374" s="262"/>
      <c r="S374" s="262"/>
      <c r="T374" s="263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64" t="s">
        <v>163</v>
      </c>
      <c r="AU374" s="264" t="s">
        <v>83</v>
      </c>
      <c r="AV374" s="15" t="s">
        <v>162</v>
      </c>
      <c r="AW374" s="15" t="s">
        <v>30</v>
      </c>
      <c r="AX374" s="15" t="s">
        <v>81</v>
      </c>
      <c r="AY374" s="264" t="s">
        <v>155</v>
      </c>
    </row>
    <row r="375" s="2" customFormat="1" ht="24.15" customHeight="1">
      <c r="A375" s="39"/>
      <c r="B375" s="40"/>
      <c r="C375" s="219" t="s">
        <v>437</v>
      </c>
      <c r="D375" s="219" t="s">
        <v>157</v>
      </c>
      <c r="E375" s="220" t="s">
        <v>1123</v>
      </c>
      <c r="F375" s="221" t="s">
        <v>1124</v>
      </c>
      <c r="G375" s="222" t="s">
        <v>1099</v>
      </c>
      <c r="H375" s="223">
        <v>2.2490000000000001</v>
      </c>
      <c r="I375" s="224"/>
      <c r="J375" s="225">
        <f>ROUND(I375*H375,2)</f>
        <v>0</v>
      </c>
      <c r="K375" s="221" t="s">
        <v>161</v>
      </c>
      <c r="L375" s="45"/>
      <c r="M375" s="226" t="s">
        <v>1</v>
      </c>
      <c r="N375" s="227" t="s">
        <v>38</v>
      </c>
      <c r="O375" s="92"/>
      <c r="P375" s="228">
        <f>O375*H375</f>
        <v>0</v>
      </c>
      <c r="Q375" s="228">
        <v>0.023369999999999998</v>
      </c>
      <c r="R375" s="228">
        <f>Q375*H375</f>
        <v>0.052559129999999996</v>
      </c>
      <c r="S375" s="228">
        <v>0</v>
      </c>
      <c r="T375" s="229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0" t="s">
        <v>200</v>
      </c>
      <c r="AT375" s="230" t="s">
        <v>157</v>
      </c>
      <c r="AU375" s="230" t="s">
        <v>83</v>
      </c>
      <c r="AY375" s="18" t="s">
        <v>155</v>
      </c>
      <c r="BE375" s="231">
        <f>IF(N375="základní",J375,0)</f>
        <v>0</v>
      </c>
      <c r="BF375" s="231">
        <f>IF(N375="snížená",J375,0)</f>
        <v>0</v>
      </c>
      <c r="BG375" s="231">
        <f>IF(N375="zákl. přenesená",J375,0)</f>
        <v>0</v>
      </c>
      <c r="BH375" s="231">
        <f>IF(N375="sníž. přenesená",J375,0)</f>
        <v>0</v>
      </c>
      <c r="BI375" s="231">
        <f>IF(N375="nulová",J375,0)</f>
        <v>0</v>
      </c>
      <c r="BJ375" s="18" t="s">
        <v>81</v>
      </c>
      <c r="BK375" s="231">
        <f>ROUND(I375*H375,2)</f>
        <v>0</v>
      </c>
      <c r="BL375" s="18" t="s">
        <v>200</v>
      </c>
      <c r="BM375" s="230" t="s">
        <v>443</v>
      </c>
    </row>
    <row r="376" s="14" customFormat="1">
      <c r="A376" s="14"/>
      <c r="B376" s="243"/>
      <c r="C376" s="244"/>
      <c r="D376" s="234" t="s">
        <v>163</v>
      </c>
      <c r="E376" s="245" t="s">
        <v>1</v>
      </c>
      <c r="F376" s="246" t="s">
        <v>1125</v>
      </c>
      <c r="G376" s="244"/>
      <c r="H376" s="247">
        <v>2.2490000000000001</v>
      </c>
      <c r="I376" s="248"/>
      <c r="J376" s="244"/>
      <c r="K376" s="244"/>
      <c r="L376" s="249"/>
      <c r="M376" s="250"/>
      <c r="N376" s="251"/>
      <c r="O376" s="251"/>
      <c r="P376" s="251"/>
      <c r="Q376" s="251"/>
      <c r="R376" s="251"/>
      <c r="S376" s="251"/>
      <c r="T376" s="252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3" t="s">
        <v>163</v>
      </c>
      <c r="AU376" s="253" t="s">
        <v>83</v>
      </c>
      <c r="AV376" s="14" t="s">
        <v>83</v>
      </c>
      <c r="AW376" s="14" t="s">
        <v>30</v>
      </c>
      <c r="AX376" s="14" t="s">
        <v>73</v>
      </c>
      <c r="AY376" s="253" t="s">
        <v>155</v>
      </c>
    </row>
    <row r="377" s="15" customFormat="1">
      <c r="A377" s="15"/>
      <c r="B377" s="254"/>
      <c r="C377" s="255"/>
      <c r="D377" s="234" t="s">
        <v>163</v>
      </c>
      <c r="E377" s="256" t="s">
        <v>1</v>
      </c>
      <c r="F377" s="257" t="s">
        <v>166</v>
      </c>
      <c r="G377" s="255"/>
      <c r="H377" s="258">
        <v>2.2490000000000001</v>
      </c>
      <c r="I377" s="259"/>
      <c r="J377" s="255"/>
      <c r="K377" s="255"/>
      <c r="L377" s="260"/>
      <c r="M377" s="261"/>
      <c r="N377" s="262"/>
      <c r="O377" s="262"/>
      <c r="P377" s="262"/>
      <c r="Q377" s="262"/>
      <c r="R377" s="262"/>
      <c r="S377" s="262"/>
      <c r="T377" s="263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64" t="s">
        <v>163</v>
      </c>
      <c r="AU377" s="264" t="s">
        <v>83</v>
      </c>
      <c r="AV377" s="15" t="s">
        <v>162</v>
      </c>
      <c r="AW377" s="15" t="s">
        <v>30</v>
      </c>
      <c r="AX377" s="15" t="s">
        <v>81</v>
      </c>
      <c r="AY377" s="264" t="s">
        <v>155</v>
      </c>
    </row>
    <row r="378" s="2" customFormat="1" ht="24.15" customHeight="1">
      <c r="A378" s="39"/>
      <c r="B378" s="40"/>
      <c r="C378" s="219" t="s">
        <v>264</v>
      </c>
      <c r="D378" s="219" t="s">
        <v>157</v>
      </c>
      <c r="E378" s="220" t="s">
        <v>1126</v>
      </c>
      <c r="F378" s="221" t="s">
        <v>1127</v>
      </c>
      <c r="G378" s="222" t="s">
        <v>658</v>
      </c>
      <c r="H378" s="223">
        <v>1.3089999999999999</v>
      </c>
      <c r="I378" s="224"/>
      <c r="J378" s="225">
        <f>ROUND(I378*H378,2)</f>
        <v>0</v>
      </c>
      <c r="K378" s="221" t="s">
        <v>161</v>
      </c>
      <c r="L378" s="45"/>
      <c r="M378" s="226" t="s">
        <v>1</v>
      </c>
      <c r="N378" s="227" t="s">
        <v>38</v>
      </c>
      <c r="O378" s="92"/>
      <c r="P378" s="228">
        <f>O378*H378</f>
        <v>0</v>
      </c>
      <c r="Q378" s="228">
        <v>0</v>
      </c>
      <c r="R378" s="228">
        <f>Q378*H378</f>
        <v>0</v>
      </c>
      <c r="S378" s="228">
        <v>0</v>
      </c>
      <c r="T378" s="229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30" t="s">
        <v>200</v>
      </c>
      <c r="AT378" s="230" t="s">
        <v>157</v>
      </c>
      <c r="AU378" s="230" t="s">
        <v>83</v>
      </c>
      <c r="AY378" s="18" t="s">
        <v>155</v>
      </c>
      <c r="BE378" s="231">
        <f>IF(N378="základní",J378,0)</f>
        <v>0</v>
      </c>
      <c r="BF378" s="231">
        <f>IF(N378="snížená",J378,0)</f>
        <v>0</v>
      </c>
      <c r="BG378" s="231">
        <f>IF(N378="zákl. přenesená",J378,0)</f>
        <v>0</v>
      </c>
      <c r="BH378" s="231">
        <f>IF(N378="sníž. přenesená",J378,0)</f>
        <v>0</v>
      </c>
      <c r="BI378" s="231">
        <f>IF(N378="nulová",J378,0)</f>
        <v>0</v>
      </c>
      <c r="BJ378" s="18" t="s">
        <v>81</v>
      </c>
      <c r="BK378" s="231">
        <f>ROUND(I378*H378,2)</f>
        <v>0</v>
      </c>
      <c r="BL378" s="18" t="s">
        <v>200</v>
      </c>
      <c r="BM378" s="230" t="s">
        <v>448</v>
      </c>
    </row>
    <row r="379" s="12" customFormat="1" ht="22.8" customHeight="1">
      <c r="A379" s="12"/>
      <c r="B379" s="203"/>
      <c r="C379" s="204"/>
      <c r="D379" s="205" t="s">
        <v>72</v>
      </c>
      <c r="E379" s="217" t="s">
        <v>811</v>
      </c>
      <c r="F379" s="217" t="s">
        <v>812</v>
      </c>
      <c r="G379" s="204"/>
      <c r="H379" s="204"/>
      <c r="I379" s="207"/>
      <c r="J379" s="218">
        <f>BK379</f>
        <v>0</v>
      </c>
      <c r="K379" s="204"/>
      <c r="L379" s="209"/>
      <c r="M379" s="210"/>
      <c r="N379" s="211"/>
      <c r="O379" s="211"/>
      <c r="P379" s="212">
        <f>SUM(P380:P402)</f>
        <v>0</v>
      </c>
      <c r="Q379" s="211"/>
      <c r="R379" s="212">
        <f>SUM(R380:R402)</f>
        <v>0.56681449999999989</v>
      </c>
      <c r="S379" s="211"/>
      <c r="T379" s="213">
        <f>SUM(T380:T402)</f>
        <v>0.34370449999999997</v>
      </c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R379" s="214" t="s">
        <v>83</v>
      </c>
      <c r="AT379" s="215" t="s">
        <v>72</v>
      </c>
      <c r="AU379" s="215" t="s">
        <v>81</v>
      </c>
      <c r="AY379" s="214" t="s">
        <v>155</v>
      </c>
      <c r="BK379" s="216">
        <f>SUM(BK380:BK402)</f>
        <v>0</v>
      </c>
    </row>
    <row r="380" s="2" customFormat="1" ht="24.15" customHeight="1">
      <c r="A380" s="39"/>
      <c r="B380" s="40"/>
      <c r="C380" s="219" t="s">
        <v>445</v>
      </c>
      <c r="D380" s="219" t="s">
        <v>157</v>
      </c>
      <c r="E380" s="220" t="s">
        <v>1128</v>
      </c>
      <c r="F380" s="221" t="s">
        <v>1129</v>
      </c>
      <c r="G380" s="222" t="s">
        <v>354</v>
      </c>
      <c r="H380" s="223">
        <v>179.94999999999999</v>
      </c>
      <c r="I380" s="224"/>
      <c r="J380" s="225">
        <f>ROUND(I380*H380,2)</f>
        <v>0</v>
      </c>
      <c r="K380" s="221" t="s">
        <v>161</v>
      </c>
      <c r="L380" s="45"/>
      <c r="M380" s="226" t="s">
        <v>1</v>
      </c>
      <c r="N380" s="227" t="s">
        <v>38</v>
      </c>
      <c r="O380" s="92"/>
      <c r="P380" s="228">
        <f>O380*H380</f>
        <v>0</v>
      </c>
      <c r="Q380" s="228">
        <v>0</v>
      </c>
      <c r="R380" s="228">
        <f>Q380*H380</f>
        <v>0</v>
      </c>
      <c r="S380" s="228">
        <v>0.00191</v>
      </c>
      <c r="T380" s="229">
        <f>S380*H380</f>
        <v>0.34370449999999997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30" t="s">
        <v>200</v>
      </c>
      <c r="AT380" s="230" t="s">
        <v>157</v>
      </c>
      <c r="AU380" s="230" t="s">
        <v>83</v>
      </c>
      <c r="AY380" s="18" t="s">
        <v>155</v>
      </c>
      <c r="BE380" s="231">
        <f>IF(N380="základní",J380,0)</f>
        <v>0</v>
      </c>
      <c r="BF380" s="231">
        <f>IF(N380="snížená",J380,0)</f>
        <v>0</v>
      </c>
      <c r="BG380" s="231">
        <f>IF(N380="zákl. přenesená",J380,0)</f>
        <v>0</v>
      </c>
      <c r="BH380" s="231">
        <f>IF(N380="sníž. přenesená",J380,0)</f>
        <v>0</v>
      </c>
      <c r="BI380" s="231">
        <f>IF(N380="nulová",J380,0)</f>
        <v>0</v>
      </c>
      <c r="BJ380" s="18" t="s">
        <v>81</v>
      </c>
      <c r="BK380" s="231">
        <f>ROUND(I380*H380,2)</f>
        <v>0</v>
      </c>
      <c r="BL380" s="18" t="s">
        <v>200</v>
      </c>
      <c r="BM380" s="230" t="s">
        <v>455</v>
      </c>
    </row>
    <row r="381" s="13" customFormat="1">
      <c r="A381" s="13"/>
      <c r="B381" s="232"/>
      <c r="C381" s="233"/>
      <c r="D381" s="234" t="s">
        <v>163</v>
      </c>
      <c r="E381" s="235" t="s">
        <v>1</v>
      </c>
      <c r="F381" s="236" t="s">
        <v>1029</v>
      </c>
      <c r="G381" s="233"/>
      <c r="H381" s="235" t="s">
        <v>1</v>
      </c>
      <c r="I381" s="237"/>
      <c r="J381" s="233"/>
      <c r="K381" s="233"/>
      <c r="L381" s="238"/>
      <c r="M381" s="239"/>
      <c r="N381" s="240"/>
      <c r="O381" s="240"/>
      <c r="P381" s="240"/>
      <c r="Q381" s="240"/>
      <c r="R381" s="240"/>
      <c r="S381" s="240"/>
      <c r="T381" s="241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2" t="s">
        <v>163</v>
      </c>
      <c r="AU381" s="242" t="s">
        <v>83</v>
      </c>
      <c r="AV381" s="13" t="s">
        <v>81</v>
      </c>
      <c r="AW381" s="13" t="s">
        <v>30</v>
      </c>
      <c r="AX381" s="13" t="s">
        <v>73</v>
      </c>
      <c r="AY381" s="242" t="s">
        <v>155</v>
      </c>
    </row>
    <row r="382" s="13" customFormat="1">
      <c r="A382" s="13"/>
      <c r="B382" s="232"/>
      <c r="C382" s="233"/>
      <c r="D382" s="234" t="s">
        <v>163</v>
      </c>
      <c r="E382" s="235" t="s">
        <v>1</v>
      </c>
      <c r="F382" s="236" t="s">
        <v>1030</v>
      </c>
      <c r="G382" s="233"/>
      <c r="H382" s="235" t="s">
        <v>1</v>
      </c>
      <c r="I382" s="237"/>
      <c r="J382" s="233"/>
      <c r="K382" s="233"/>
      <c r="L382" s="238"/>
      <c r="M382" s="239"/>
      <c r="N382" s="240"/>
      <c r="O382" s="240"/>
      <c r="P382" s="240"/>
      <c r="Q382" s="240"/>
      <c r="R382" s="240"/>
      <c r="S382" s="240"/>
      <c r="T382" s="241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2" t="s">
        <v>163</v>
      </c>
      <c r="AU382" s="242" t="s">
        <v>83</v>
      </c>
      <c r="AV382" s="13" t="s">
        <v>81</v>
      </c>
      <c r="AW382" s="13" t="s">
        <v>30</v>
      </c>
      <c r="AX382" s="13" t="s">
        <v>73</v>
      </c>
      <c r="AY382" s="242" t="s">
        <v>155</v>
      </c>
    </row>
    <row r="383" s="14" customFormat="1">
      <c r="A383" s="14"/>
      <c r="B383" s="243"/>
      <c r="C383" s="244"/>
      <c r="D383" s="234" t="s">
        <v>163</v>
      </c>
      <c r="E383" s="245" t="s">
        <v>1</v>
      </c>
      <c r="F383" s="246" t="s">
        <v>1102</v>
      </c>
      <c r="G383" s="244"/>
      <c r="H383" s="247">
        <v>54.899999999999999</v>
      </c>
      <c r="I383" s="248"/>
      <c r="J383" s="244"/>
      <c r="K383" s="244"/>
      <c r="L383" s="249"/>
      <c r="M383" s="250"/>
      <c r="N383" s="251"/>
      <c r="O383" s="251"/>
      <c r="P383" s="251"/>
      <c r="Q383" s="251"/>
      <c r="R383" s="251"/>
      <c r="S383" s="251"/>
      <c r="T383" s="252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3" t="s">
        <v>163</v>
      </c>
      <c r="AU383" s="253" t="s">
        <v>83</v>
      </c>
      <c r="AV383" s="14" t="s">
        <v>83</v>
      </c>
      <c r="AW383" s="14" t="s">
        <v>30</v>
      </c>
      <c r="AX383" s="14" t="s">
        <v>73</v>
      </c>
      <c r="AY383" s="253" t="s">
        <v>155</v>
      </c>
    </row>
    <row r="384" s="13" customFormat="1">
      <c r="A384" s="13"/>
      <c r="B384" s="232"/>
      <c r="C384" s="233"/>
      <c r="D384" s="234" t="s">
        <v>163</v>
      </c>
      <c r="E384" s="235" t="s">
        <v>1</v>
      </c>
      <c r="F384" s="236" t="s">
        <v>1032</v>
      </c>
      <c r="G384" s="233"/>
      <c r="H384" s="235" t="s">
        <v>1</v>
      </c>
      <c r="I384" s="237"/>
      <c r="J384" s="233"/>
      <c r="K384" s="233"/>
      <c r="L384" s="238"/>
      <c r="M384" s="239"/>
      <c r="N384" s="240"/>
      <c r="O384" s="240"/>
      <c r="P384" s="240"/>
      <c r="Q384" s="240"/>
      <c r="R384" s="240"/>
      <c r="S384" s="240"/>
      <c r="T384" s="241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2" t="s">
        <v>163</v>
      </c>
      <c r="AU384" s="242" t="s">
        <v>83</v>
      </c>
      <c r="AV384" s="13" t="s">
        <v>81</v>
      </c>
      <c r="AW384" s="13" t="s">
        <v>30</v>
      </c>
      <c r="AX384" s="13" t="s">
        <v>73</v>
      </c>
      <c r="AY384" s="242" t="s">
        <v>155</v>
      </c>
    </row>
    <row r="385" s="14" customFormat="1">
      <c r="A385" s="14"/>
      <c r="B385" s="243"/>
      <c r="C385" s="244"/>
      <c r="D385" s="234" t="s">
        <v>163</v>
      </c>
      <c r="E385" s="245" t="s">
        <v>1</v>
      </c>
      <c r="F385" s="246" t="s">
        <v>1103</v>
      </c>
      <c r="G385" s="244"/>
      <c r="H385" s="247">
        <v>82</v>
      </c>
      <c r="I385" s="248"/>
      <c r="J385" s="244"/>
      <c r="K385" s="244"/>
      <c r="L385" s="249"/>
      <c r="M385" s="250"/>
      <c r="N385" s="251"/>
      <c r="O385" s="251"/>
      <c r="P385" s="251"/>
      <c r="Q385" s="251"/>
      <c r="R385" s="251"/>
      <c r="S385" s="251"/>
      <c r="T385" s="252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3" t="s">
        <v>163</v>
      </c>
      <c r="AU385" s="253" t="s">
        <v>83</v>
      </c>
      <c r="AV385" s="14" t="s">
        <v>83</v>
      </c>
      <c r="AW385" s="14" t="s">
        <v>30</v>
      </c>
      <c r="AX385" s="14" t="s">
        <v>73</v>
      </c>
      <c r="AY385" s="253" t="s">
        <v>155</v>
      </c>
    </row>
    <row r="386" s="13" customFormat="1">
      <c r="A386" s="13"/>
      <c r="B386" s="232"/>
      <c r="C386" s="233"/>
      <c r="D386" s="234" t="s">
        <v>163</v>
      </c>
      <c r="E386" s="235" t="s">
        <v>1</v>
      </c>
      <c r="F386" s="236" t="s">
        <v>1034</v>
      </c>
      <c r="G386" s="233"/>
      <c r="H386" s="235" t="s">
        <v>1</v>
      </c>
      <c r="I386" s="237"/>
      <c r="J386" s="233"/>
      <c r="K386" s="233"/>
      <c r="L386" s="238"/>
      <c r="M386" s="239"/>
      <c r="N386" s="240"/>
      <c r="O386" s="240"/>
      <c r="P386" s="240"/>
      <c r="Q386" s="240"/>
      <c r="R386" s="240"/>
      <c r="S386" s="240"/>
      <c r="T386" s="241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2" t="s">
        <v>163</v>
      </c>
      <c r="AU386" s="242" t="s">
        <v>83</v>
      </c>
      <c r="AV386" s="13" t="s">
        <v>81</v>
      </c>
      <c r="AW386" s="13" t="s">
        <v>30</v>
      </c>
      <c r="AX386" s="13" t="s">
        <v>73</v>
      </c>
      <c r="AY386" s="242" t="s">
        <v>155</v>
      </c>
    </row>
    <row r="387" s="14" customFormat="1">
      <c r="A387" s="14"/>
      <c r="B387" s="243"/>
      <c r="C387" s="244"/>
      <c r="D387" s="234" t="s">
        <v>163</v>
      </c>
      <c r="E387" s="245" t="s">
        <v>1</v>
      </c>
      <c r="F387" s="246" t="s">
        <v>1104</v>
      </c>
      <c r="G387" s="244"/>
      <c r="H387" s="247">
        <v>43.049999999999997</v>
      </c>
      <c r="I387" s="248"/>
      <c r="J387" s="244"/>
      <c r="K387" s="244"/>
      <c r="L387" s="249"/>
      <c r="M387" s="250"/>
      <c r="N387" s="251"/>
      <c r="O387" s="251"/>
      <c r="P387" s="251"/>
      <c r="Q387" s="251"/>
      <c r="R387" s="251"/>
      <c r="S387" s="251"/>
      <c r="T387" s="252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3" t="s">
        <v>163</v>
      </c>
      <c r="AU387" s="253" t="s">
        <v>83</v>
      </c>
      <c r="AV387" s="14" t="s">
        <v>83</v>
      </c>
      <c r="AW387" s="14" t="s">
        <v>30</v>
      </c>
      <c r="AX387" s="14" t="s">
        <v>73</v>
      </c>
      <c r="AY387" s="253" t="s">
        <v>155</v>
      </c>
    </row>
    <row r="388" s="15" customFormat="1">
      <c r="A388" s="15"/>
      <c r="B388" s="254"/>
      <c r="C388" s="255"/>
      <c r="D388" s="234" t="s">
        <v>163</v>
      </c>
      <c r="E388" s="256" t="s">
        <v>1</v>
      </c>
      <c r="F388" s="257" t="s">
        <v>166</v>
      </c>
      <c r="G388" s="255"/>
      <c r="H388" s="258">
        <v>179.94999999999999</v>
      </c>
      <c r="I388" s="259"/>
      <c r="J388" s="255"/>
      <c r="K388" s="255"/>
      <c r="L388" s="260"/>
      <c r="M388" s="261"/>
      <c r="N388" s="262"/>
      <c r="O388" s="262"/>
      <c r="P388" s="262"/>
      <c r="Q388" s="262"/>
      <c r="R388" s="262"/>
      <c r="S388" s="262"/>
      <c r="T388" s="263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64" t="s">
        <v>163</v>
      </c>
      <c r="AU388" s="264" t="s">
        <v>83</v>
      </c>
      <c r="AV388" s="15" t="s">
        <v>162</v>
      </c>
      <c r="AW388" s="15" t="s">
        <v>30</v>
      </c>
      <c r="AX388" s="15" t="s">
        <v>81</v>
      </c>
      <c r="AY388" s="264" t="s">
        <v>155</v>
      </c>
    </row>
    <row r="389" s="2" customFormat="1" ht="24.15" customHeight="1">
      <c r="A389" s="39"/>
      <c r="B389" s="40"/>
      <c r="C389" s="219" t="s">
        <v>271</v>
      </c>
      <c r="D389" s="219" t="s">
        <v>157</v>
      </c>
      <c r="E389" s="220" t="s">
        <v>1130</v>
      </c>
      <c r="F389" s="221" t="s">
        <v>1131</v>
      </c>
      <c r="G389" s="222" t="s">
        <v>354</v>
      </c>
      <c r="H389" s="223">
        <v>179.94999999999999</v>
      </c>
      <c r="I389" s="224"/>
      <c r="J389" s="225">
        <f>ROUND(I389*H389,2)</f>
        <v>0</v>
      </c>
      <c r="K389" s="221" t="s">
        <v>161</v>
      </c>
      <c r="L389" s="45"/>
      <c r="M389" s="226" t="s">
        <v>1</v>
      </c>
      <c r="N389" s="227" t="s">
        <v>38</v>
      </c>
      <c r="O389" s="92"/>
      <c r="P389" s="228">
        <f>O389*H389</f>
        <v>0</v>
      </c>
      <c r="Q389" s="228">
        <v>0.0029099999999999998</v>
      </c>
      <c r="R389" s="228">
        <f>Q389*H389</f>
        <v>0.52365449999999991</v>
      </c>
      <c r="S389" s="228">
        <v>0</v>
      </c>
      <c r="T389" s="229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30" t="s">
        <v>200</v>
      </c>
      <c r="AT389" s="230" t="s">
        <v>157</v>
      </c>
      <c r="AU389" s="230" t="s">
        <v>83</v>
      </c>
      <c r="AY389" s="18" t="s">
        <v>155</v>
      </c>
      <c r="BE389" s="231">
        <f>IF(N389="základní",J389,0)</f>
        <v>0</v>
      </c>
      <c r="BF389" s="231">
        <f>IF(N389="snížená",J389,0)</f>
        <v>0</v>
      </c>
      <c r="BG389" s="231">
        <f>IF(N389="zákl. přenesená",J389,0)</f>
        <v>0</v>
      </c>
      <c r="BH389" s="231">
        <f>IF(N389="sníž. přenesená",J389,0)</f>
        <v>0</v>
      </c>
      <c r="BI389" s="231">
        <f>IF(N389="nulová",J389,0)</f>
        <v>0</v>
      </c>
      <c r="BJ389" s="18" t="s">
        <v>81</v>
      </c>
      <c r="BK389" s="231">
        <f>ROUND(I389*H389,2)</f>
        <v>0</v>
      </c>
      <c r="BL389" s="18" t="s">
        <v>200</v>
      </c>
      <c r="BM389" s="230" t="s">
        <v>484</v>
      </c>
    </row>
    <row r="390" s="13" customFormat="1">
      <c r="A390" s="13"/>
      <c r="B390" s="232"/>
      <c r="C390" s="233"/>
      <c r="D390" s="234" t="s">
        <v>163</v>
      </c>
      <c r="E390" s="235" t="s">
        <v>1</v>
      </c>
      <c r="F390" s="236" t="s">
        <v>1132</v>
      </c>
      <c r="G390" s="233"/>
      <c r="H390" s="235" t="s">
        <v>1</v>
      </c>
      <c r="I390" s="237"/>
      <c r="J390" s="233"/>
      <c r="K390" s="233"/>
      <c r="L390" s="238"/>
      <c r="M390" s="239"/>
      <c r="N390" s="240"/>
      <c r="O390" s="240"/>
      <c r="P390" s="240"/>
      <c r="Q390" s="240"/>
      <c r="R390" s="240"/>
      <c r="S390" s="240"/>
      <c r="T390" s="241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2" t="s">
        <v>163</v>
      </c>
      <c r="AU390" s="242" t="s">
        <v>83</v>
      </c>
      <c r="AV390" s="13" t="s">
        <v>81</v>
      </c>
      <c r="AW390" s="13" t="s">
        <v>30</v>
      </c>
      <c r="AX390" s="13" t="s">
        <v>73</v>
      </c>
      <c r="AY390" s="242" t="s">
        <v>155</v>
      </c>
    </row>
    <row r="391" s="13" customFormat="1">
      <c r="A391" s="13"/>
      <c r="B391" s="232"/>
      <c r="C391" s="233"/>
      <c r="D391" s="234" t="s">
        <v>163</v>
      </c>
      <c r="E391" s="235" t="s">
        <v>1</v>
      </c>
      <c r="F391" s="236" t="s">
        <v>1029</v>
      </c>
      <c r="G391" s="233"/>
      <c r="H391" s="235" t="s">
        <v>1</v>
      </c>
      <c r="I391" s="237"/>
      <c r="J391" s="233"/>
      <c r="K391" s="233"/>
      <c r="L391" s="238"/>
      <c r="M391" s="239"/>
      <c r="N391" s="240"/>
      <c r="O391" s="240"/>
      <c r="P391" s="240"/>
      <c r="Q391" s="240"/>
      <c r="R391" s="240"/>
      <c r="S391" s="240"/>
      <c r="T391" s="241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2" t="s">
        <v>163</v>
      </c>
      <c r="AU391" s="242" t="s">
        <v>83</v>
      </c>
      <c r="AV391" s="13" t="s">
        <v>81</v>
      </c>
      <c r="AW391" s="13" t="s">
        <v>30</v>
      </c>
      <c r="AX391" s="13" t="s">
        <v>73</v>
      </c>
      <c r="AY391" s="242" t="s">
        <v>155</v>
      </c>
    </row>
    <row r="392" s="13" customFormat="1">
      <c r="A392" s="13"/>
      <c r="B392" s="232"/>
      <c r="C392" s="233"/>
      <c r="D392" s="234" t="s">
        <v>163</v>
      </c>
      <c r="E392" s="235" t="s">
        <v>1</v>
      </c>
      <c r="F392" s="236" t="s">
        <v>1030</v>
      </c>
      <c r="G392" s="233"/>
      <c r="H392" s="235" t="s">
        <v>1</v>
      </c>
      <c r="I392" s="237"/>
      <c r="J392" s="233"/>
      <c r="K392" s="233"/>
      <c r="L392" s="238"/>
      <c r="M392" s="239"/>
      <c r="N392" s="240"/>
      <c r="O392" s="240"/>
      <c r="P392" s="240"/>
      <c r="Q392" s="240"/>
      <c r="R392" s="240"/>
      <c r="S392" s="240"/>
      <c r="T392" s="241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2" t="s">
        <v>163</v>
      </c>
      <c r="AU392" s="242" t="s">
        <v>83</v>
      </c>
      <c r="AV392" s="13" t="s">
        <v>81</v>
      </c>
      <c r="AW392" s="13" t="s">
        <v>30</v>
      </c>
      <c r="AX392" s="13" t="s">
        <v>73</v>
      </c>
      <c r="AY392" s="242" t="s">
        <v>155</v>
      </c>
    </row>
    <row r="393" s="14" customFormat="1">
      <c r="A393" s="14"/>
      <c r="B393" s="243"/>
      <c r="C393" s="244"/>
      <c r="D393" s="234" t="s">
        <v>163</v>
      </c>
      <c r="E393" s="245" t="s">
        <v>1</v>
      </c>
      <c r="F393" s="246" t="s">
        <v>1102</v>
      </c>
      <c r="G393" s="244"/>
      <c r="H393" s="247">
        <v>54.899999999999999</v>
      </c>
      <c r="I393" s="248"/>
      <c r="J393" s="244"/>
      <c r="K393" s="244"/>
      <c r="L393" s="249"/>
      <c r="M393" s="250"/>
      <c r="N393" s="251"/>
      <c r="O393" s="251"/>
      <c r="P393" s="251"/>
      <c r="Q393" s="251"/>
      <c r="R393" s="251"/>
      <c r="S393" s="251"/>
      <c r="T393" s="252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3" t="s">
        <v>163</v>
      </c>
      <c r="AU393" s="253" t="s">
        <v>83</v>
      </c>
      <c r="AV393" s="14" t="s">
        <v>83</v>
      </c>
      <c r="AW393" s="14" t="s">
        <v>30</v>
      </c>
      <c r="AX393" s="14" t="s">
        <v>73</v>
      </c>
      <c r="AY393" s="253" t="s">
        <v>155</v>
      </c>
    </row>
    <row r="394" s="13" customFormat="1">
      <c r="A394" s="13"/>
      <c r="B394" s="232"/>
      <c r="C394" s="233"/>
      <c r="D394" s="234" t="s">
        <v>163</v>
      </c>
      <c r="E394" s="235" t="s">
        <v>1</v>
      </c>
      <c r="F394" s="236" t="s">
        <v>1032</v>
      </c>
      <c r="G394" s="233"/>
      <c r="H394" s="235" t="s">
        <v>1</v>
      </c>
      <c r="I394" s="237"/>
      <c r="J394" s="233"/>
      <c r="K394" s="233"/>
      <c r="L394" s="238"/>
      <c r="M394" s="239"/>
      <c r="N394" s="240"/>
      <c r="O394" s="240"/>
      <c r="P394" s="240"/>
      <c r="Q394" s="240"/>
      <c r="R394" s="240"/>
      <c r="S394" s="240"/>
      <c r="T394" s="241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2" t="s">
        <v>163</v>
      </c>
      <c r="AU394" s="242" t="s">
        <v>83</v>
      </c>
      <c r="AV394" s="13" t="s">
        <v>81</v>
      </c>
      <c r="AW394" s="13" t="s">
        <v>30</v>
      </c>
      <c r="AX394" s="13" t="s">
        <v>73</v>
      </c>
      <c r="AY394" s="242" t="s">
        <v>155</v>
      </c>
    </row>
    <row r="395" s="14" customFormat="1">
      <c r="A395" s="14"/>
      <c r="B395" s="243"/>
      <c r="C395" s="244"/>
      <c r="D395" s="234" t="s">
        <v>163</v>
      </c>
      <c r="E395" s="245" t="s">
        <v>1</v>
      </c>
      <c r="F395" s="246" t="s">
        <v>1103</v>
      </c>
      <c r="G395" s="244"/>
      <c r="H395" s="247">
        <v>82</v>
      </c>
      <c r="I395" s="248"/>
      <c r="J395" s="244"/>
      <c r="K395" s="244"/>
      <c r="L395" s="249"/>
      <c r="M395" s="250"/>
      <c r="N395" s="251"/>
      <c r="O395" s="251"/>
      <c r="P395" s="251"/>
      <c r="Q395" s="251"/>
      <c r="R395" s="251"/>
      <c r="S395" s="251"/>
      <c r="T395" s="252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3" t="s">
        <v>163</v>
      </c>
      <c r="AU395" s="253" t="s">
        <v>83</v>
      </c>
      <c r="AV395" s="14" t="s">
        <v>83</v>
      </c>
      <c r="AW395" s="14" t="s">
        <v>30</v>
      </c>
      <c r="AX395" s="14" t="s">
        <v>73</v>
      </c>
      <c r="AY395" s="253" t="s">
        <v>155</v>
      </c>
    </row>
    <row r="396" s="13" customFormat="1">
      <c r="A396" s="13"/>
      <c r="B396" s="232"/>
      <c r="C396" s="233"/>
      <c r="D396" s="234" t="s">
        <v>163</v>
      </c>
      <c r="E396" s="235" t="s">
        <v>1</v>
      </c>
      <c r="F396" s="236" t="s">
        <v>1034</v>
      </c>
      <c r="G396" s="233"/>
      <c r="H396" s="235" t="s">
        <v>1</v>
      </c>
      <c r="I396" s="237"/>
      <c r="J396" s="233"/>
      <c r="K396" s="233"/>
      <c r="L396" s="238"/>
      <c r="M396" s="239"/>
      <c r="N396" s="240"/>
      <c r="O396" s="240"/>
      <c r="P396" s="240"/>
      <c r="Q396" s="240"/>
      <c r="R396" s="240"/>
      <c r="S396" s="240"/>
      <c r="T396" s="241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2" t="s">
        <v>163</v>
      </c>
      <c r="AU396" s="242" t="s">
        <v>83</v>
      </c>
      <c r="AV396" s="13" t="s">
        <v>81</v>
      </c>
      <c r="AW396" s="13" t="s">
        <v>30</v>
      </c>
      <c r="AX396" s="13" t="s">
        <v>73</v>
      </c>
      <c r="AY396" s="242" t="s">
        <v>155</v>
      </c>
    </row>
    <row r="397" s="14" customFormat="1">
      <c r="A397" s="14"/>
      <c r="B397" s="243"/>
      <c r="C397" s="244"/>
      <c r="D397" s="234" t="s">
        <v>163</v>
      </c>
      <c r="E397" s="245" t="s">
        <v>1</v>
      </c>
      <c r="F397" s="246" t="s">
        <v>1104</v>
      </c>
      <c r="G397" s="244"/>
      <c r="H397" s="247">
        <v>43.049999999999997</v>
      </c>
      <c r="I397" s="248"/>
      <c r="J397" s="244"/>
      <c r="K397" s="244"/>
      <c r="L397" s="249"/>
      <c r="M397" s="250"/>
      <c r="N397" s="251"/>
      <c r="O397" s="251"/>
      <c r="P397" s="251"/>
      <c r="Q397" s="251"/>
      <c r="R397" s="251"/>
      <c r="S397" s="251"/>
      <c r="T397" s="252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3" t="s">
        <v>163</v>
      </c>
      <c r="AU397" s="253" t="s">
        <v>83</v>
      </c>
      <c r="AV397" s="14" t="s">
        <v>83</v>
      </c>
      <c r="AW397" s="14" t="s">
        <v>30</v>
      </c>
      <c r="AX397" s="14" t="s">
        <v>73</v>
      </c>
      <c r="AY397" s="253" t="s">
        <v>155</v>
      </c>
    </row>
    <row r="398" s="15" customFormat="1">
      <c r="A398" s="15"/>
      <c r="B398" s="254"/>
      <c r="C398" s="255"/>
      <c r="D398" s="234" t="s">
        <v>163</v>
      </c>
      <c r="E398" s="256" t="s">
        <v>1</v>
      </c>
      <c r="F398" s="257" t="s">
        <v>166</v>
      </c>
      <c r="G398" s="255"/>
      <c r="H398" s="258">
        <v>179.94999999999999</v>
      </c>
      <c r="I398" s="259"/>
      <c r="J398" s="255"/>
      <c r="K398" s="255"/>
      <c r="L398" s="260"/>
      <c r="M398" s="261"/>
      <c r="N398" s="262"/>
      <c r="O398" s="262"/>
      <c r="P398" s="262"/>
      <c r="Q398" s="262"/>
      <c r="R398" s="262"/>
      <c r="S398" s="262"/>
      <c r="T398" s="263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64" t="s">
        <v>163</v>
      </c>
      <c r="AU398" s="264" t="s">
        <v>83</v>
      </c>
      <c r="AV398" s="15" t="s">
        <v>162</v>
      </c>
      <c r="AW398" s="15" t="s">
        <v>30</v>
      </c>
      <c r="AX398" s="15" t="s">
        <v>81</v>
      </c>
      <c r="AY398" s="264" t="s">
        <v>155</v>
      </c>
    </row>
    <row r="399" s="2" customFormat="1" ht="33" customHeight="1">
      <c r="A399" s="39"/>
      <c r="B399" s="40"/>
      <c r="C399" s="219" t="s">
        <v>481</v>
      </c>
      <c r="D399" s="219" t="s">
        <v>157</v>
      </c>
      <c r="E399" s="220" t="s">
        <v>1133</v>
      </c>
      <c r="F399" s="221" t="s">
        <v>1134</v>
      </c>
      <c r="G399" s="222" t="s">
        <v>160</v>
      </c>
      <c r="H399" s="223">
        <v>4</v>
      </c>
      <c r="I399" s="224"/>
      <c r="J399" s="225">
        <f>ROUND(I399*H399,2)</f>
        <v>0</v>
      </c>
      <c r="K399" s="221" t="s">
        <v>161</v>
      </c>
      <c r="L399" s="45"/>
      <c r="M399" s="226" t="s">
        <v>1</v>
      </c>
      <c r="N399" s="227" t="s">
        <v>38</v>
      </c>
      <c r="O399" s="92"/>
      <c r="P399" s="228">
        <f>O399*H399</f>
        <v>0</v>
      </c>
      <c r="Q399" s="228">
        <v>0.010789999999999999</v>
      </c>
      <c r="R399" s="228">
        <f>Q399*H399</f>
        <v>0.043159999999999997</v>
      </c>
      <c r="S399" s="228">
        <v>0</v>
      </c>
      <c r="T399" s="229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30" t="s">
        <v>200</v>
      </c>
      <c r="AT399" s="230" t="s">
        <v>157</v>
      </c>
      <c r="AU399" s="230" t="s">
        <v>83</v>
      </c>
      <c r="AY399" s="18" t="s">
        <v>155</v>
      </c>
      <c r="BE399" s="231">
        <f>IF(N399="základní",J399,0)</f>
        <v>0</v>
      </c>
      <c r="BF399" s="231">
        <f>IF(N399="snížená",J399,0)</f>
        <v>0</v>
      </c>
      <c r="BG399" s="231">
        <f>IF(N399="zákl. přenesená",J399,0)</f>
        <v>0</v>
      </c>
      <c r="BH399" s="231">
        <f>IF(N399="sníž. přenesená",J399,0)</f>
        <v>0</v>
      </c>
      <c r="BI399" s="231">
        <f>IF(N399="nulová",J399,0)</f>
        <v>0</v>
      </c>
      <c r="BJ399" s="18" t="s">
        <v>81</v>
      </c>
      <c r="BK399" s="231">
        <f>ROUND(I399*H399,2)</f>
        <v>0</v>
      </c>
      <c r="BL399" s="18" t="s">
        <v>200</v>
      </c>
      <c r="BM399" s="230" t="s">
        <v>498</v>
      </c>
    </row>
    <row r="400" s="14" customFormat="1">
      <c r="A400" s="14"/>
      <c r="B400" s="243"/>
      <c r="C400" s="244"/>
      <c r="D400" s="234" t="s">
        <v>163</v>
      </c>
      <c r="E400" s="245" t="s">
        <v>1</v>
      </c>
      <c r="F400" s="246" t="s">
        <v>1135</v>
      </c>
      <c r="G400" s="244"/>
      <c r="H400" s="247">
        <v>4</v>
      </c>
      <c r="I400" s="248"/>
      <c r="J400" s="244"/>
      <c r="K400" s="244"/>
      <c r="L400" s="249"/>
      <c r="M400" s="250"/>
      <c r="N400" s="251"/>
      <c r="O400" s="251"/>
      <c r="P400" s="251"/>
      <c r="Q400" s="251"/>
      <c r="R400" s="251"/>
      <c r="S400" s="251"/>
      <c r="T400" s="252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3" t="s">
        <v>163</v>
      </c>
      <c r="AU400" s="253" t="s">
        <v>83</v>
      </c>
      <c r="AV400" s="14" t="s">
        <v>83</v>
      </c>
      <c r="AW400" s="14" t="s">
        <v>30</v>
      </c>
      <c r="AX400" s="14" t="s">
        <v>73</v>
      </c>
      <c r="AY400" s="253" t="s">
        <v>155</v>
      </c>
    </row>
    <row r="401" s="15" customFormat="1">
      <c r="A401" s="15"/>
      <c r="B401" s="254"/>
      <c r="C401" s="255"/>
      <c r="D401" s="234" t="s">
        <v>163</v>
      </c>
      <c r="E401" s="256" t="s">
        <v>1</v>
      </c>
      <c r="F401" s="257" t="s">
        <v>166</v>
      </c>
      <c r="G401" s="255"/>
      <c r="H401" s="258">
        <v>4</v>
      </c>
      <c r="I401" s="259"/>
      <c r="J401" s="255"/>
      <c r="K401" s="255"/>
      <c r="L401" s="260"/>
      <c r="M401" s="261"/>
      <c r="N401" s="262"/>
      <c r="O401" s="262"/>
      <c r="P401" s="262"/>
      <c r="Q401" s="262"/>
      <c r="R401" s="262"/>
      <c r="S401" s="262"/>
      <c r="T401" s="263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64" t="s">
        <v>163</v>
      </c>
      <c r="AU401" s="264" t="s">
        <v>83</v>
      </c>
      <c r="AV401" s="15" t="s">
        <v>162</v>
      </c>
      <c r="AW401" s="15" t="s">
        <v>30</v>
      </c>
      <c r="AX401" s="15" t="s">
        <v>81</v>
      </c>
      <c r="AY401" s="264" t="s">
        <v>155</v>
      </c>
    </row>
    <row r="402" s="2" customFormat="1" ht="24.15" customHeight="1">
      <c r="A402" s="39"/>
      <c r="B402" s="40"/>
      <c r="C402" s="219" t="s">
        <v>279</v>
      </c>
      <c r="D402" s="219" t="s">
        <v>157</v>
      </c>
      <c r="E402" s="220" t="s">
        <v>836</v>
      </c>
      <c r="F402" s="221" t="s">
        <v>837</v>
      </c>
      <c r="G402" s="222" t="s">
        <v>658</v>
      </c>
      <c r="H402" s="223">
        <v>0.52400000000000002</v>
      </c>
      <c r="I402" s="224"/>
      <c r="J402" s="225">
        <f>ROUND(I402*H402,2)</f>
        <v>0</v>
      </c>
      <c r="K402" s="221" t="s">
        <v>161</v>
      </c>
      <c r="L402" s="45"/>
      <c r="M402" s="226" t="s">
        <v>1</v>
      </c>
      <c r="N402" s="227" t="s">
        <v>38</v>
      </c>
      <c r="O402" s="92"/>
      <c r="P402" s="228">
        <f>O402*H402</f>
        <v>0</v>
      </c>
      <c r="Q402" s="228">
        <v>0</v>
      </c>
      <c r="R402" s="228">
        <f>Q402*H402</f>
        <v>0</v>
      </c>
      <c r="S402" s="228">
        <v>0</v>
      </c>
      <c r="T402" s="229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30" t="s">
        <v>200</v>
      </c>
      <c r="AT402" s="230" t="s">
        <v>157</v>
      </c>
      <c r="AU402" s="230" t="s">
        <v>83</v>
      </c>
      <c r="AY402" s="18" t="s">
        <v>155</v>
      </c>
      <c r="BE402" s="231">
        <f>IF(N402="základní",J402,0)</f>
        <v>0</v>
      </c>
      <c r="BF402" s="231">
        <f>IF(N402="snížená",J402,0)</f>
        <v>0</v>
      </c>
      <c r="BG402" s="231">
        <f>IF(N402="zákl. přenesená",J402,0)</f>
        <v>0</v>
      </c>
      <c r="BH402" s="231">
        <f>IF(N402="sníž. přenesená",J402,0)</f>
        <v>0</v>
      </c>
      <c r="BI402" s="231">
        <f>IF(N402="nulová",J402,0)</f>
        <v>0</v>
      </c>
      <c r="BJ402" s="18" t="s">
        <v>81</v>
      </c>
      <c r="BK402" s="231">
        <f>ROUND(I402*H402,2)</f>
        <v>0</v>
      </c>
      <c r="BL402" s="18" t="s">
        <v>200</v>
      </c>
      <c r="BM402" s="230" t="s">
        <v>504</v>
      </c>
    </row>
    <row r="403" s="12" customFormat="1" ht="22.8" customHeight="1">
      <c r="A403" s="12"/>
      <c r="B403" s="203"/>
      <c r="C403" s="204"/>
      <c r="D403" s="205" t="s">
        <v>72</v>
      </c>
      <c r="E403" s="217" t="s">
        <v>846</v>
      </c>
      <c r="F403" s="217" t="s">
        <v>847</v>
      </c>
      <c r="G403" s="204"/>
      <c r="H403" s="204"/>
      <c r="I403" s="207"/>
      <c r="J403" s="218">
        <f>BK403</f>
        <v>0</v>
      </c>
      <c r="K403" s="204"/>
      <c r="L403" s="209"/>
      <c r="M403" s="210"/>
      <c r="N403" s="211"/>
      <c r="O403" s="211"/>
      <c r="P403" s="212">
        <f>P404</f>
        <v>0</v>
      </c>
      <c r="Q403" s="211"/>
      <c r="R403" s="212">
        <f>R404</f>
        <v>0</v>
      </c>
      <c r="S403" s="211"/>
      <c r="T403" s="213">
        <f>T404</f>
        <v>0</v>
      </c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R403" s="214" t="s">
        <v>83</v>
      </c>
      <c r="AT403" s="215" t="s">
        <v>72</v>
      </c>
      <c r="AU403" s="215" t="s">
        <v>81</v>
      </c>
      <c r="AY403" s="214" t="s">
        <v>155</v>
      </c>
      <c r="BK403" s="216">
        <f>BK404</f>
        <v>0</v>
      </c>
    </row>
    <row r="404" s="2" customFormat="1" ht="16.5" customHeight="1">
      <c r="A404" s="39"/>
      <c r="B404" s="40"/>
      <c r="C404" s="219" t="s">
        <v>501</v>
      </c>
      <c r="D404" s="219" t="s">
        <v>157</v>
      </c>
      <c r="E404" s="220" t="s">
        <v>1136</v>
      </c>
      <c r="F404" s="221" t="s">
        <v>1137</v>
      </c>
      <c r="G404" s="222" t="s">
        <v>184</v>
      </c>
      <c r="H404" s="223">
        <v>1</v>
      </c>
      <c r="I404" s="224"/>
      <c r="J404" s="225">
        <f>ROUND(I404*H404,2)</f>
        <v>0</v>
      </c>
      <c r="K404" s="221" t="s">
        <v>185</v>
      </c>
      <c r="L404" s="45"/>
      <c r="M404" s="293" t="s">
        <v>1</v>
      </c>
      <c r="N404" s="294" t="s">
        <v>38</v>
      </c>
      <c r="O404" s="295"/>
      <c r="P404" s="296">
        <f>O404*H404</f>
        <v>0</v>
      </c>
      <c r="Q404" s="296">
        <v>0</v>
      </c>
      <c r="R404" s="296">
        <f>Q404*H404</f>
        <v>0</v>
      </c>
      <c r="S404" s="296">
        <v>0</v>
      </c>
      <c r="T404" s="297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30" t="s">
        <v>200</v>
      </c>
      <c r="AT404" s="230" t="s">
        <v>157</v>
      </c>
      <c r="AU404" s="230" t="s">
        <v>83</v>
      </c>
      <c r="AY404" s="18" t="s">
        <v>155</v>
      </c>
      <c r="BE404" s="231">
        <f>IF(N404="základní",J404,0)</f>
        <v>0</v>
      </c>
      <c r="BF404" s="231">
        <f>IF(N404="snížená",J404,0)</f>
        <v>0</v>
      </c>
      <c r="BG404" s="231">
        <f>IF(N404="zákl. přenesená",J404,0)</f>
        <v>0</v>
      </c>
      <c r="BH404" s="231">
        <f>IF(N404="sníž. přenesená",J404,0)</f>
        <v>0</v>
      </c>
      <c r="BI404" s="231">
        <f>IF(N404="nulová",J404,0)</f>
        <v>0</v>
      </c>
      <c r="BJ404" s="18" t="s">
        <v>81</v>
      </c>
      <c r="BK404" s="231">
        <f>ROUND(I404*H404,2)</f>
        <v>0</v>
      </c>
      <c r="BL404" s="18" t="s">
        <v>200</v>
      </c>
      <c r="BM404" s="230" t="s">
        <v>507</v>
      </c>
    </row>
    <row r="405" s="2" customFormat="1" ht="6.96" customHeight="1">
      <c r="A405" s="39"/>
      <c r="B405" s="67"/>
      <c r="C405" s="68"/>
      <c r="D405" s="68"/>
      <c r="E405" s="68"/>
      <c r="F405" s="68"/>
      <c r="G405" s="68"/>
      <c r="H405" s="68"/>
      <c r="I405" s="68"/>
      <c r="J405" s="68"/>
      <c r="K405" s="68"/>
      <c r="L405" s="45"/>
      <c r="M405" s="39"/>
      <c r="O405" s="39"/>
      <c r="P405" s="39"/>
      <c r="Q405" s="39"/>
      <c r="R405" s="39"/>
      <c r="S405" s="39"/>
      <c r="T405" s="39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</row>
  </sheetData>
  <sheetProtection sheet="1" autoFilter="0" formatColumns="0" formatRows="0" objects="1" scenarios="1" spinCount="100000" saltValue="vQTuzPv1udm3g27maArFd2Lb0OiavBgJms7gFZ/sFDslmqw4qrS+CWp/Q/2lotzrHmpYihT3K6d2RRAPUpIH0A==" hashValue="kOV2BkHqzJx+QApsqdivXW100wMIfHsEn3Qw4SxtoDXxa1mhkzjINlQRcedABMK63nhUJQz5Qg6xW7Iak5DkBQ==" algorithmName="SHA-512" password="CC35"/>
  <autoFilter ref="C125:K404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s="1" customFormat="1" ht="24.96" customHeight="1">
      <c r="B4" s="21"/>
      <c r="D4" s="139" t="s">
        <v>114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Snížení energetické náročnost budovy školy gymnázia SOŠ a VOŠ,Nový Bydžov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1138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25. 3. 2022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ROUND((SUM(BE124:BE415)),  2)</f>
        <v>0</v>
      </c>
      <c r="G33" s="39"/>
      <c r="H33" s="39"/>
      <c r="I33" s="156">
        <v>0.20999999999999999</v>
      </c>
      <c r="J33" s="155">
        <f>ROUND(((SUM(BE124:BE415))*I33),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ROUND((SUM(BF124:BF415)),  2)</f>
        <v>0</v>
      </c>
      <c r="G34" s="39"/>
      <c r="H34" s="39"/>
      <c r="I34" s="156">
        <v>0.14999999999999999</v>
      </c>
      <c r="J34" s="155">
        <f>ROUND(((SUM(BF124:BF415))*I34),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ROUND((SUM(BG124:BG415)),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ROUND((SUM(BH124:BH415)),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ROUND((SUM(BI124:BI415)),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Snížení energetické náročnost budovy školy gymnázia SOŠ a VOŠ,Nový Bydžov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04 - Výměna výplní otvorů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25. 3. 2022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118</v>
      </c>
      <c r="D94" s="177"/>
      <c r="E94" s="177"/>
      <c r="F94" s="177"/>
      <c r="G94" s="177"/>
      <c r="H94" s="177"/>
      <c r="I94" s="177"/>
      <c r="J94" s="178" t="s">
        <v>119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120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121</v>
      </c>
    </row>
    <row r="97" s="9" customFormat="1" ht="24.96" customHeight="1">
      <c r="A97" s="9"/>
      <c r="B97" s="180"/>
      <c r="C97" s="181"/>
      <c r="D97" s="182" t="s">
        <v>122</v>
      </c>
      <c r="E97" s="183"/>
      <c r="F97" s="183"/>
      <c r="G97" s="183"/>
      <c r="H97" s="183"/>
      <c r="I97" s="183"/>
      <c r="J97" s="184">
        <f>J125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126</v>
      </c>
      <c r="E98" s="189"/>
      <c r="F98" s="189"/>
      <c r="G98" s="189"/>
      <c r="H98" s="189"/>
      <c r="I98" s="189"/>
      <c r="J98" s="190">
        <f>J126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1020</v>
      </c>
      <c r="E99" s="189"/>
      <c r="F99" s="189"/>
      <c r="G99" s="189"/>
      <c r="H99" s="189"/>
      <c r="I99" s="189"/>
      <c r="J99" s="190">
        <f>J200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128</v>
      </c>
      <c r="E100" s="189"/>
      <c r="F100" s="189"/>
      <c r="G100" s="189"/>
      <c r="H100" s="189"/>
      <c r="I100" s="189"/>
      <c r="J100" s="190">
        <f>J260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129</v>
      </c>
      <c r="E101" s="189"/>
      <c r="F101" s="189"/>
      <c r="G101" s="189"/>
      <c r="H101" s="189"/>
      <c r="I101" s="189"/>
      <c r="J101" s="190">
        <f>J267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0"/>
      <c r="C102" s="181"/>
      <c r="D102" s="182" t="s">
        <v>130</v>
      </c>
      <c r="E102" s="183"/>
      <c r="F102" s="183"/>
      <c r="G102" s="183"/>
      <c r="H102" s="183"/>
      <c r="I102" s="183"/>
      <c r="J102" s="184">
        <f>J269</f>
        <v>0</v>
      </c>
      <c r="K102" s="181"/>
      <c r="L102" s="18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6"/>
      <c r="C103" s="187"/>
      <c r="D103" s="188" t="s">
        <v>136</v>
      </c>
      <c r="E103" s="189"/>
      <c r="F103" s="189"/>
      <c r="G103" s="189"/>
      <c r="H103" s="189"/>
      <c r="I103" s="189"/>
      <c r="J103" s="190">
        <f>J270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138</v>
      </c>
      <c r="E104" s="189"/>
      <c r="F104" s="189"/>
      <c r="G104" s="189"/>
      <c r="H104" s="189"/>
      <c r="I104" s="189"/>
      <c r="J104" s="190">
        <f>J384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140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6.25" customHeight="1">
      <c r="A114" s="39"/>
      <c r="B114" s="40"/>
      <c r="C114" s="41"/>
      <c r="D114" s="41"/>
      <c r="E114" s="175" t="str">
        <f>E7</f>
        <v>Snížení energetické náročnost budovy školy gymnázia SOŠ a VOŠ,Nový Bydžov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115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04 - Výměna výplní otvorů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F12</f>
        <v xml:space="preserve"> </v>
      </c>
      <c r="G118" s="41"/>
      <c r="H118" s="41"/>
      <c r="I118" s="33" t="s">
        <v>22</v>
      </c>
      <c r="J118" s="80" t="str">
        <f>IF(J12="","",J12)</f>
        <v>25. 3. 2022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24</v>
      </c>
      <c r="D120" s="41"/>
      <c r="E120" s="41"/>
      <c r="F120" s="28" t="str">
        <f>E15</f>
        <v xml:space="preserve"> </v>
      </c>
      <c r="G120" s="41"/>
      <c r="H120" s="41"/>
      <c r="I120" s="33" t="s">
        <v>29</v>
      </c>
      <c r="J120" s="37" t="str">
        <f>E21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27</v>
      </c>
      <c r="D121" s="41"/>
      <c r="E121" s="41"/>
      <c r="F121" s="28" t="str">
        <f>IF(E18="","",E18)</f>
        <v>Vyplň údaj</v>
      </c>
      <c r="G121" s="41"/>
      <c r="H121" s="41"/>
      <c r="I121" s="33" t="s">
        <v>31</v>
      </c>
      <c r="J121" s="37" t="str">
        <f>E24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192"/>
      <c r="B123" s="193"/>
      <c r="C123" s="194" t="s">
        <v>141</v>
      </c>
      <c r="D123" s="195" t="s">
        <v>58</v>
      </c>
      <c r="E123" s="195" t="s">
        <v>54</v>
      </c>
      <c r="F123" s="195" t="s">
        <v>55</v>
      </c>
      <c r="G123" s="195" t="s">
        <v>142</v>
      </c>
      <c r="H123" s="195" t="s">
        <v>143</v>
      </c>
      <c r="I123" s="195" t="s">
        <v>144</v>
      </c>
      <c r="J123" s="195" t="s">
        <v>119</v>
      </c>
      <c r="K123" s="196" t="s">
        <v>145</v>
      </c>
      <c r="L123" s="197"/>
      <c r="M123" s="101" t="s">
        <v>1</v>
      </c>
      <c r="N123" s="102" t="s">
        <v>37</v>
      </c>
      <c r="O123" s="102" t="s">
        <v>146</v>
      </c>
      <c r="P123" s="102" t="s">
        <v>147</v>
      </c>
      <c r="Q123" s="102" t="s">
        <v>148</v>
      </c>
      <c r="R123" s="102" t="s">
        <v>149</v>
      </c>
      <c r="S123" s="102" t="s">
        <v>150</v>
      </c>
      <c r="T123" s="103" t="s">
        <v>151</v>
      </c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</row>
    <row r="124" s="2" customFormat="1" ht="22.8" customHeight="1">
      <c r="A124" s="39"/>
      <c r="B124" s="40"/>
      <c r="C124" s="108" t="s">
        <v>152</v>
      </c>
      <c r="D124" s="41"/>
      <c r="E124" s="41"/>
      <c r="F124" s="41"/>
      <c r="G124" s="41"/>
      <c r="H124" s="41"/>
      <c r="I124" s="41"/>
      <c r="J124" s="198">
        <f>BK124</f>
        <v>0</v>
      </c>
      <c r="K124" s="41"/>
      <c r="L124" s="45"/>
      <c r="M124" s="104"/>
      <c r="N124" s="199"/>
      <c r="O124" s="105"/>
      <c r="P124" s="200">
        <f>P125+P269</f>
        <v>0</v>
      </c>
      <c r="Q124" s="105"/>
      <c r="R124" s="200">
        <f>R125+R269</f>
        <v>25.3322535</v>
      </c>
      <c r="S124" s="105"/>
      <c r="T124" s="201">
        <f>T125+T269</f>
        <v>67.750378049999995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72</v>
      </c>
      <c r="AU124" s="18" t="s">
        <v>121</v>
      </c>
      <c r="BK124" s="202">
        <f>BK125+BK269</f>
        <v>0</v>
      </c>
    </row>
    <row r="125" s="12" customFormat="1" ht="25.92" customHeight="1">
      <c r="A125" s="12"/>
      <c r="B125" s="203"/>
      <c r="C125" s="204"/>
      <c r="D125" s="205" t="s">
        <v>72</v>
      </c>
      <c r="E125" s="206" t="s">
        <v>153</v>
      </c>
      <c r="F125" s="206" t="s">
        <v>154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P126+P200+P260+P267</f>
        <v>0</v>
      </c>
      <c r="Q125" s="211"/>
      <c r="R125" s="212">
        <f>R126+R200+R260+R267</f>
        <v>24.194075900000001</v>
      </c>
      <c r="S125" s="211"/>
      <c r="T125" s="213">
        <f>T126+T200+T260+T267</f>
        <v>67.545513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81</v>
      </c>
      <c r="AT125" s="215" t="s">
        <v>72</v>
      </c>
      <c r="AU125" s="215" t="s">
        <v>73</v>
      </c>
      <c r="AY125" s="214" t="s">
        <v>155</v>
      </c>
      <c r="BK125" s="216">
        <f>BK126+BK200+BK260+BK267</f>
        <v>0</v>
      </c>
    </row>
    <row r="126" s="12" customFormat="1" ht="22.8" customHeight="1">
      <c r="A126" s="12"/>
      <c r="B126" s="203"/>
      <c r="C126" s="204"/>
      <c r="D126" s="205" t="s">
        <v>72</v>
      </c>
      <c r="E126" s="217" t="s">
        <v>172</v>
      </c>
      <c r="F126" s="217" t="s">
        <v>202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SUM(P127:P199)</f>
        <v>0</v>
      </c>
      <c r="Q126" s="211"/>
      <c r="R126" s="212">
        <f>SUM(R127:R199)</f>
        <v>24.174075900000002</v>
      </c>
      <c r="S126" s="211"/>
      <c r="T126" s="213">
        <f>SUM(T127:T199)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81</v>
      </c>
      <c r="AT126" s="215" t="s">
        <v>72</v>
      </c>
      <c r="AU126" s="215" t="s">
        <v>81</v>
      </c>
      <c r="AY126" s="214" t="s">
        <v>155</v>
      </c>
      <c r="BK126" s="216">
        <f>SUM(BK127:BK199)</f>
        <v>0</v>
      </c>
    </row>
    <row r="127" s="2" customFormat="1" ht="24.15" customHeight="1">
      <c r="A127" s="39"/>
      <c r="B127" s="40"/>
      <c r="C127" s="219" t="s">
        <v>81</v>
      </c>
      <c r="D127" s="219" t="s">
        <v>157</v>
      </c>
      <c r="E127" s="220" t="s">
        <v>1139</v>
      </c>
      <c r="F127" s="221" t="s">
        <v>1140</v>
      </c>
      <c r="G127" s="222" t="s">
        <v>160</v>
      </c>
      <c r="H127" s="223">
        <v>660.85500000000002</v>
      </c>
      <c r="I127" s="224"/>
      <c r="J127" s="225">
        <f>ROUND(I127*H127,2)</f>
        <v>0</v>
      </c>
      <c r="K127" s="221" t="s">
        <v>161</v>
      </c>
      <c r="L127" s="45"/>
      <c r="M127" s="226" t="s">
        <v>1</v>
      </c>
      <c r="N127" s="227" t="s">
        <v>38</v>
      </c>
      <c r="O127" s="92"/>
      <c r="P127" s="228">
        <f>O127*H127</f>
        <v>0</v>
      </c>
      <c r="Q127" s="228">
        <v>0.033579999999999999</v>
      </c>
      <c r="R127" s="228">
        <f>Q127*H127</f>
        <v>22.191510900000001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162</v>
      </c>
      <c r="AT127" s="230" t="s">
        <v>157</v>
      </c>
      <c r="AU127" s="230" t="s">
        <v>83</v>
      </c>
      <c r="AY127" s="18" t="s">
        <v>155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81</v>
      </c>
      <c r="BK127" s="231">
        <f>ROUND(I127*H127,2)</f>
        <v>0</v>
      </c>
      <c r="BL127" s="18" t="s">
        <v>162</v>
      </c>
      <c r="BM127" s="230" t="s">
        <v>83</v>
      </c>
    </row>
    <row r="128" s="13" customFormat="1">
      <c r="A128" s="13"/>
      <c r="B128" s="232"/>
      <c r="C128" s="233"/>
      <c r="D128" s="234" t="s">
        <v>163</v>
      </c>
      <c r="E128" s="235" t="s">
        <v>1</v>
      </c>
      <c r="F128" s="236" t="s">
        <v>1141</v>
      </c>
      <c r="G128" s="233"/>
      <c r="H128" s="235" t="s">
        <v>1</v>
      </c>
      <c r="I128" s="237"/>
      <c r="J128" s="233"/>
      <c r="K128" s="233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163</v>
      </c>
      <c r="AU128" s="242" t="s">
        <v>83</v>
      </c>
      <c r="AV128" s="13" t="s">
        <v>81</v>
      </c>
      <c r="AW128" s="13" t="s">
        <v>30</v>
      </c>
      <c r="AX128" s="13" t="s">
        <v>73</v>
      </c>
      <c r="AY128" s="242" t="s">
        <v>155</v>
      </c>
    </row>
    <row r="129" s="13" customFormat="1">
      <c r="A129" s="13"/>
      <c r="B129" s="232"/>
      <c r="C129" s="233"/>
      <c r="D129" s="234" t="s">
        <v>163</v>
      </c>
      <c r="E129" s="235" t="s">
        <v>1</v>
      </c>
      <c r="F129" s="236" t="s">
        <v>1142</v>
      </c>
      <c r="G129" s="233"/>
      <c r="H129" s="235" t="s">
        <v>1</v>
      </c>
      <c r="I129" s="237"/>
      <c r="J129" s="233"/>
      <c r="K129" s="233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163</v>
      </c>
      <c r="AU129" s="242" t="s">
        <v>83</v>
      </c>
      <c r="AV129" s="13" t="s">
        <v>81</v>
      </c>
      <c r="AW129" s="13" t="s">
        <v>30</v>
      </c>
      <c r="AX129" s="13" t="s">
        <v>73</v>
      </c>
      <c r="AY129" s="242" t="s">
        <v>155</v>
      </c>
    </row>
    <row r="130" s="14" customFormat="1">
      <c r="A130" s="14"/>
      <c r="B130" s="243"/>
      <c r="C130" s="244"/>
      <c r="D130" s="234" t="s">
        <v>163</v>
      </c>
      <c r="E130" s="245" t="s">
        <v>1</v>
      </c>
      <c r="F130" s="246" t="s">
        <v>449</v>
      </c>
      <c r="G130" s="244"/>
      <c r="H130" s="247">
        <v>523.79999999999995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163</v>
      </c>
      <c r="AU130" s="253" t="s">
        <v>83</v>
      </c>
      <c r="AV130" s="14" t="s">
        <v>83</v>
      </c>
      <c r="AW130" s="14" t="s">
        <v>30</v>
      </c>
      <c r="AX130" s="14" t="s">
        <v>73</v>
      </c>
      <c r="AY130" s="253" t="s">
        <v>155</v>
      </c>
    </row>
    <row r="131" s="14" customFormat="1">
      <c r="A131" s="14"/>
      <c r="B131" s="243"/>
      <c r="C131" s="244"/>
      <c r="D131" s="234" t="s">
        <v>163</v>
      </c>
      <c r="E131" s="245" t="s">
        <v>1</v>
      </c>
      <c r="F131" s="246" t="s">
        <v>380</v>
      </c>
      <c r="G131" s="244"/>
      <c r="H131" s="247">
        <v>172.80000000000001</v>
      </c>
      <c r="I131" s="248"/>
      <c r="J131" s="244"/>
      <c r="K131" s="244"/>
      <c r="L131" s="249"/>
      <c r="M131" s="250"/>
      <c r="N131" s="251"/>
      <c r="O131" s="251"/>
      <c r="P131" s="251"/>
      <c r="Q131" s="251"/>
      <c r="R131" s="251"/>
      <c r="S131" s="251"/>
      <c r="T131" s="25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3" t="s">
        <v>163</v>
      </c>
      <c r="AU131" s="253" t="s">
        <v>83</v>
      </c>
      <c r="AV131" s="14" t="s">
        <v>83</v>
      </c>
      <c r="AW131" s="14" t="s">
        <v>30</v>
      </c>
      <c r="AX131" s="14" t="s">
        <v>73</v>
      </c>
      <c r="AY131" s="253" t="s">
        <v>155</v>
      </c>
    </row>
    <row r="132" s="14" customFormat="1">
      <c r="A132" s="14"/>
      <c r="B132" s="243"/>
      <c r="C132" s="244"/>
      <c r="D132" s="234" t="s">
        <v>163</v>
      </c>
      <c r="E132" s="245" t="s">
        <v>1</v>
      </c>
      <c r="F132" s="246" t="s">
        <v>381</v>
      </c>
      <c r="G132" s="244"/>
      <c r="H132" s="247">
        <v>56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3" t="s">
        <v>163</v>
      </c>
      <c r="AU132" s="253" t="s">
        <v>83</v>
      </c>
      <c r="AV132" s="14" t="s">
        <v>83</v>
      </c>
      <c r="AW132" s="14" t="s">
        <v>30</v>
      </c>
      <c r="AX132" s="14" t="s">
        <v>73</v>
      </c>
      <c r="AY132" s="253" t="s">
        <v>155</v>
      </c>
    </row>
    <row r="133" s="14" customFormat="1">
      <c r="A133" s="14"/>
      <c r="B133" s="243"/>
      <c r="C133" s="244"/>
      <c r="D133" s="234" t="s">
        <v>163</v>
      </c>
      <c r="E133" s="245" t="s">
        <v>1</v>
      </c>
      <c r="F133" s="246" t="s">
        <v>382</v>
      </c>
      <c r="G133" s="244"/>
      <c r="H133" s="247">
        <v>31.5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3" t="s">
        <v>163</v>
      </c>
      <c r="AU133" s="253" t="s">
        <v>83</v>
      </c>
      <c r="AV133" s="14" t="s">
        <v>83</v>
      </c>
      <c r="AW133" s="14" t="s">
        <v>30</v>
      </c>
      <c r="AX133" s="14" t="s">
        <v>73</v>
      </c>
      <c r="AY133" s="253" t="s">
        <v>155</v>
      </c>
    </row>
    <row r="134" s="14" customFormat="1">
      <c r="A134" s="14"/>
      <c r="B134" s="243"/>
      <c r="C134" s="244"/>
      <c r="D134" s="234" t="s">
        <v>163</v>
      </c>
      <c r="E134" s="245" t="s">
        <v>1</v>
      </c>
      <c r="F134" s="246" t="s">
        <v>383</v>
      </c>
      <c r="G134" s="244"/>
      <c r="H134" s="247">
        <v>21.600000000000001</v>
      </c>
      <c r="I134" s="248"/>
      <c r="J134" s="244"/>
      <c r="K134" s="244"/>
      <c r="L134" s="249"/>
      <c r="M134" s="250"/>
      <c r="N134" s="251"/>
      <c r="O134" s="251"/>
      <c r="P134" s="251"/>
      <c r="Q134" s="251"/>
      <c r="R134" s="251"/>
      <c r="S134" s="251"/>
      <c r="T134" s="25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3" t="s">
        <v>163</v>
      </c>
      <c r="AU134" s="253" t="s">
        <v>83</v>
      </c>
      <c r="AV134" s="14" t="s">
        <v>83</v>
      </c>
      <c r="AW134" s="14" t="s">
        <v>30</v>
      </c>
      <c r="AX134" s="14" t="s">
        <v>73</v>
      </c>
      <c r="AY134" s="253" t="s">
        <v>155</v>
      </c>
    </row>
    <row r="135" s="14" customFormat="1">
      <c r="A135" s="14"/>
      <c r="B135" s="243"/>
      <c r="C135" s="244"/>
      <c r="D135" s="234" t="s">
        <v>163</v>
      </c>
      <c r="E135" s="245" t="s">
        <v>1</v>
      </c>
      <c r="F135" s="246" t="s">
        <v>384</v>
      </c>
      <c r="G135" s="244"/>
      <c r="H135" s="247">
        <v>8.4000000000000004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3" t="s">
        <v>163</v>
      </c>
      <c r="AU135" s="253" t="s">
        <v>83</v>
      </c>
      <c r="AV135" s="14" t="s">
        <v>83</v>
      </c>
      <c r="AW135" s="14" t="s">
        <v>30</v>
      </c>
      <c r="AX135" s="14" t="s">
        <v>73</v>
      </c>
      <c r="AY135" s="253" t="s">
        <v>155</v>
      </c>
    </row>
    <row r="136" s="14" customFormat="1">
      <c r="A136" s="14"/>
      <c r="B136" s="243"/>
      <c r="C136" s="244"/>
      <c r="D136" s="234" t="s">
        <v>163</v>
      </c>
      <c r="E136" s="245" t="s">
        <v>1</v>
      </c>
      <c r="F136" s="246" t="s">
        <v>385</v>
      </c>
      <c r="G136" s="244"/>
      <c r="H136" s="247">
        <v>14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3" t="s">
        <v>163</v>
      </c>
      <c r="AU136" s="253" t="s">
        <v>83</v>
      </c>
      <c r="AV136" s="14" t="s">
        <v>83</v>
      </c>
      <c r="AW136" s="14" t="s">
        <v>30</v>
      </c>
      <c r="AX136" s="14" t="s">
        <v>73</v>
      </c>
      <c r="AY136" s="253" t="s">
        <v>155</v>
      </c>
    </row>
    <row r="137" s="14" customFormat="1">
      <c r="A137" s="14"/>
      <c r="B137" s="243"/>
      <c r="C137" s="244"/>
      <c r="D137" s="234" t="s">
        <v>163</v>
      </c>
      <c r="E137" s="245" t="s">
        <v>1</v>
      </c>
      <c r="F137" s="246" t="s">
        <v>386</v>
      </c>
      <c r="G137" s="244"/>
      <c r="H137" s="247">
        <v>150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3" t="s">
        <v>163</v>
      </c>
      <c r="AU137" s="253" t="s">
        <v>83</v>
      </c>
      <c r="AV137" s="14" t="s">
        <v>83</v>
      </c>
      <c r="AW137" s="14" t="s">
        <v>30</v>
      </c>
      <c r="AX137" s="14" t="s">
        <v>73</v>
      </c>
      <c r="AY137" s="253" t="s">
        <v>155</v>
      </c>
    </row>
    <row r="138" s="14" customFormat="1">
      <c r="A138" s="14"/>
      <c r="B138" s="243"/>
      <c r="C138" s="244"/>
      <c r="D138" s="234" t="s">
        <v>163</v>
      </c>
      <c r="E138" s="245" t="s">
        <v>1</v>
      </c>
      <c r="F138" s="246" t="s">
        <v>387</v>
      </c>
      <c r="G138" s="244"/>
      <c r="H138" s="247">
        <v>100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163</v>
      </c>
      <c r="AU138" s="253" t="s">
        <v>83</v>
      </c>
      <c r="AV138" s="14" t="s">
        <v>83</v>
      </c>
      <c r="AW138" s="14" t="s">
        <v>30</v>
      </c>
      <c r="AX138" s="14" t="s">
        <v>73</v>
      </c>
      <c r="AY138" s="253" t="s">
        <v>155</v>
      </c>
    </row>
    <row r="139" s="14" customFormat="1">
      <c r="A139" s="14"/>
      <c r="B139" s="243"/>
      <c r="C139" s="244"/>
      <c r="D139" s="234" t="s">
        <v>163</v>
      </c>
      <c r="E139" s="245" t="s">
        <v>1</v>
      </c>
      <c r="F139" s="246" t="s">
        <v>388</v>
      </c>
      <c r="G139" s="244"/>
      <c r="H139" s="247">
        <v>53.909999999999997</v>
      </c>
      <c r="I139" s="248"/>
      <c r="J139" s="244"/>
      <c r="K139" s="244"/>
      <c r="L139" s="249"/>
      <c r="M139" s="250"/>
      <c r="N139" s="251"/>
      <c r="O139" s="251"/>
      <c r="P139" s="251"/>
      <c r="Q139" s="251"/>
      <c r="R139" s="251"/>
      <c r="S139" s="251"/>
      <c r="T139" s="25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3" t="s">
        <v>163</v>
      </c>
      <c r="AU139" s="253" t="s">
        <v>83</v>
      </c>
      <c r="AV139" s="14" t="s">
        <v>83</v>
      </c>
      <c r="AW139" s="14" t="s">
        <v>30</v>
      </c>
      <c r="AX139" s="14" t="s">
        <v>73</v>
      </c>
      <c r="AY139" s="253" t="s">
        <v>155</v>
      </c>
    </row>
    <row r="140" s="14" customFormat="1">
      <c r="A140" s="14"/>
      <c r="B140" s="243"/>
      <c r="C140" s="244"/>
      <c r="D140" s="234" t="s">
        <v>163</v>
      </c>
      <c r="E140" s="245" t="s">
        <v>1</v>
      </c>
      <c r="F140" s="246" t="s">
        <v>389</v>
      </c>
      <c r="G140" s="244"/>
      <c r="H140" s="247">
        <v>35.939999999999998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3" t="s">
        <v>163</v>
      </c>
      <c r="AU140" s="253" t="s">
        <v>83</v>
      </c>
      <c r="AV140" s="14" t="s">
        <v>83</v>
      </c>
      <c r="AW140" s="14" t="s">
        <v>30</v>
      </c>
      <c r="AX140" s="14" t="s">
        <v>73</v>
      </c>
      <c r="AY140" s="253" t="s">
        <v>155</v>
      </c>
    </row>
    <row r="141" s="14" customFormat="1">
      <c r="A141" s="14"/>
      <c r="B141" s="243"/>
      <c r="C141" s="244"/>
      <c r="D141" s="234" t="s">
        <v>163</v>
      </c>
      <c r="E141" s="245" t="s">
        <v>1</v>
      </c>
      <c r="F141" s="246" t="s">
        <v>1143</v>
      </c>
      <c r="G141" s="244"/>
      <c r="H141" s="247">
        <v>92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3" t="s">
        <v>163</v>
      </c>
      <c r="AU141" s="253" t="s">
        <v>83</v>
      </c>
      <c r="AV141" s="14" t="s">
        <v>83</v>
      </c>
      <c r="AW141" s="14" t="s">
        <v>30</v>
      </c>
      <c r="AX141" s="14" t="s">
        <v>73</v>
      </c>
      <c r="AY141" s="253" t="s">
        <v>155</v>
      </c>
    </row>
    <row r="142" s="14" customFormat="1">
      <c r="A142" s="14"/>
      <c r="B142" s="243"/>
      <c r="C142" s="244"/>
      <c r="D142" s="234" t="s">
        <v>163</v>
      </c>
      <c r="E142" s="245" t="s">
        <v>1</v>
      </c>
      <c r="F142" s="246" t="s">
        <v>450</v>
      </c>
      <c r="G142" s="244"/>
      <c r="H142" s="247">
        <v>12.449999999999999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163</v>
      </c>
      <c r="AU142" s="253" t="s">
        <v>83</v>
      </c>
      <c r="AV142" s="14" t="s">
        <v>83</v>
      </c>
      <c r="AW142" s="14" t="s">
        <v>30</v>
      </c>
      <c r="AX142" s="14" t="s">
        <v>73</v>
      </c>
      <c r="AY142" s="253" t="s">
        <v>155</v>
      </c>
    </row>
    <row r="143" s="14" customFormat="1">
      <c r="A143" s="14"/>
      <c r="B143" s="243"/>
      <c r="C143" s="244"/>
      <c r="D143" s="234" t="s">
        <v>163</v>
      </c>
      <c r="E143" s="245" t="s">
        <v>1</v>
      </c>
      <c r="F143" s="246" t="s">
        <v>390</v>
      </c>
      <c r="G143" s="244"/>
      <c r="H143" s="247">
        <v>7.5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3" t="s">
        <v>163</v>
      </c>
      <c r="AU143" s="253" t="s">
        <v>83</v>
      </c>
      <c r="AV143" s="14" t="s">
        <v>83</v>
      </c>
      <c r="AW143" s="14" t="s">
        <v>30</v>
      </c>
      <c r="AX143" s="14" t="s">
        <v>73</v>
      </c>
      <c r="AY143" s="253" t="s">
        <v>155</v>
      </c>
    </row>
    <row r="144" s="14" customFormat="1">
      <c r="A144" s="14"/>
      <c r="B144" s="243"/>
      <c r="C144" s="244"/>
      <c r="D144" s="234" t="s">
        <v>163</v>
      </c>
      <c r="E144" s="245" t="s">
        <v>1</v>
      </c>
      <c r="F144" s="246" t="s">
        <v>391</v>
      </c>
      <c r="G144" s="244"/>
      <c r="H144" s="247">
        <v>7.1600000000000001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163</v>
      </c>
      <c r="AU144" s="253" t="s">
        <v>83</v>
      </c>
      <c r="AV144" s="14" t="s">
        <v>83</v>
      </c>
      <c r="AW144" s="14" t="s">
        <v>30</v>
      </c>
      <c r="AX144" s="14" t="s">
        <v>73</v>
      </c>
      <c r="AY144" s="253" t="s">
        <v>155</v>
      </c>
    </row>
    <row r="145" s="14" customFormat="1">
      <c r="A145" s="14"/>
      <c r="B145" s="243"/>
      <c r="C145" s="244"/>
      <c r="D145" s="234" t="s">
        <v>163</v>
      </c>
      <c r="E145" s="245" t="s">
        <v>1</v>
      </c>
      <c r="F145" s="246" t="s">
        <v>392</v>
      </c>
      <c r="G145" s="244"/>
      <c r="H145" s="247">
        <v>15.75</v>
      </c>
      <c r="I145" s="248"/>
      <c r="J145" s="244"/>
      <c r="K145" s="244"/>
      <c r="L145" s="249"/>
      <c r="M145" s="250"/>
      <c r="N145" s="251"/>
      <c r="O145" s="251"/>
      <c r="P145" s="251"/>
      <c r="Q145" s="251"/>
      <c r="R145" s="251"/>
      <c r="S145" s="251"/>
      <c r="T145" s="25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3" t="s">
        <v>163</v>
      </c>
      <c r="AU145" s="253" t="s">
        <v>83</v>
      </c>
      <c r="AV145" s="14" t="s">
        <v>83</v>
      </c>
      <c r="AW145" s="14" t="s">
        <v>30</v>
      </c>
      <c r="AX145" s="14" t="s">
        <v>73</v>
      </c>
      <c r="AY145" s="253" t="s">
        <v>155</v>
      </c>
    </row>
    <row r="146" s="14" customFormat="1">
      <c r="A146" s="14"/>
      <c r="B146" s="243"/>
      <c r="C146" s="244"/>
      <c r="D146" s="234" t="s">
        <v>163</v>
      </c>
      <c r="E146" s="245" t="s">
        <v>1</v>
      </c>
      <c r="F146" s="246" t="s">
        <v>393</v>
      </c>
      <c r="G146" s="244"/>
      <c r="H146" s="247">
        <v>4.2000000000000002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163</v>
      </c>
      <c r="AU146" s="253" t="s">
        <v>83</v>
      </c>
      <c r="AV146" s="14" t="s">
        <v>83</v>
      </c>
      <c r="AW146" s="14" t="s">
        <v>30</v>
      </c>
      <c r="AX146" s="14" t="s">
        <v>73</v>
      </c>
      <c r="AY146" s="253" t="s">
        <v>155</v>
      </c>
    </row>
    <row r="147" s="14" customFormat="1">
      <c r="A147" s="14"/>
      <c r="B147" s="243"/>
      <c r="C147" s="244"/>
      <c r="D147" s="234" t="s">
        <v>163</v>
      </c>
      <c r="E147" s="245" t="s">
        <v>1</v>
      </c>
      <c r="F147" s="246" t="s">
        <v>394</v>
      </c>
      <c r="G147" s="244"/>
      <c r="H147" s="247">
        <v>7.2000000000000002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3" t="s">
        <v>163</v>
      </c>
      <c r="AU147" s="253" t="s">
        <v>83</v>
      </c>
      <c r="AV147" s="14" t="s">
        <v>83</v>
      </c>
      <c r="AW147" s="14" t="s">
        <v>30</v>
      </c>
      <c r="AX147" s="14" t="s">
        <v>73</v>
      </c>
      <c r="AY147" s="253" t="s">
        <v>155</v>
      </c>
    </row>
    <row r="148" s="14" customFormat="1">
      <c r="A148" s="14"/>
      <c r="B148" s="243"/>
      <c r="C148" s="244"/>
      <c r="D148" s="234" t="s">
        <v>163</v>
      </c>
      <c r="E148" s="245" t="s">
        <v>1</v>
      </c>
      <c r="F148" s="246" t="s">
        <v>395</v>
      </c>
      <c r="G148" s="244"/>
      <c r="H148" s="247">
        <v>7.5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163</v>
      </c>
      <c r="AU148" s="253" t="s">
        <v>83</v>
      </c>
      <c r="AV148" s="14" t="s">
        <v>83</v>
      </c>
      <c r="AW148" s="14" t="s">
        <v>30</v>
      </c>
      <c r="AX148" s="14" t="s">
        <v>73</v>
      </c>
      <c r="AY148" s="253" t="s">
        <v>155</v>
      </c>
    </row>
    <row r="149" s="15" customFormat="1">
      <c r="A149" s="15"/>
      <c r="B149" s="254"/>
      <c r="C149" s="255"/>
      <c r="D149" s="234" t="s">
        <v>163</v>
      </c>
      <c r="E149" s="256" t="s">
        <v>1</v>
      </c>
      <c r="F149" s="257" t="s">
        <v>166</v>
      </c>
      <c r="G149" s="255"/>
      <c r="H149" s="258">
        <v>1321.7100000000003</v>
      </c>
      <c r="I149" s="259"/>
      <c r="J149" s="255"/>
      <c r="K149" s="255"/>
      <c r="L149" s="260"/>
      <c r="M149" s="261"/>
      <c r="N149" s="262"/>
      <c r="O149" s="262"/>
      <c r="P149" s="262"/>
      <c r="Q149" s="262"/>
      <c r="R149" s="262"/>
      <c r="S149" s="262"/>
      <c r="T149" s="263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4" t="s">
        <v>163</v>
      </c>
      <c r="AU149" s="264" t="s">
        <v>83</v>
      </c>
      <c r="AV149" s="15" t="s">
        <v>162</v>
      </c>
      <c r="AW149" s="15" t="s">
        <v>30</v>
      </c>
      <c r="AX149" s="15" t="s">
        <v>73</v>
      </c>
      <c r="AY149" s="264" t="s">
        <v>155</v>
      </c>
    </row>
    <row r="150" s="14" customFormat="1">
      <c r="A150" s="14"/>
      <c r="B150" s="243"/>
      <c r="C150" s="244"/>
      <c r="D150" s="234" t="s">
        <v>163</v>
      </c>
      <c r="E150" s="245" t="s">
        <v>1</v>
      </c>
      <c r="F150" s="246" t="s">
        <v>1144</v>
      </c>
      <c r="G150" s="244"/>
      <c r="H150" s="247">
        <v>660.85500000000002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163</v>
      </c>
      <c r="AU150" s="253" t="s">
        <v>83</v>
      </c>
      <c r="AV150" s="14" t="s">
        <v>83</v>
      </c>
      <c r="AW150" s="14" t="s">
        <v>30</v>
      </c>
      <c r="AX150" s="14" t="s">
        <v>73</v>
      </c>
      <c r="AY150" s="253" t="s">
        <v>155</v>
      </c>
    </row>
    <row r="151" s="15" customFormat="1">
      <c r="A151" s="15"/>
      <c r="B151" s="254"/>
      <c r="C151" s="255"/>
      <c r="D151" s="234" t="s">
        <v>163</v>
      </c>
      <c r="E151" s="256" t="s">
        <v>1</v>
      </c>
      <c r="F151" s="257" t="s">
        <v>166</v>
      </c>
      <c r="G151" s="255"/>
      <c r="H151" s="258">
        <v>660.85500000000002</v>
      </c>
      <c r="I151" s="259"/>
      <c r="J151" s="255"/>
      <c r="K151" s="255"/>
      <c r="L151" s="260"/>
      <c r="M151" s="261"/>
      <c r="N151" s="262"/>
      <c r="O151" s="262"/>
      <c r="P151" s="262"/>
      <c r="Q151" s="262"/>
      <c r="R151" s="262"/>
      <c r="S151" s="262"/>
      <c r="T151" s="263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4" t="s">
        <v>163</v>
      </c>
      <c r="AU151" s="264" t="s">
        <v>83</v>
      </c>
      <c r="AV151" s="15" t="s">
        <v>162</v>
      </c>
      <c r="AW151" s="15" t="s">
        <v>30</v>
      </c>
      <c r="AX151" s="15" t="s">
        <v>81</v>
      </c>
      <c r="AY151" s="264" t="s">
        <v>155</v>
      </c>
    </row>
    <row r="152" s="2" customFormat="1" ht="16.5" customHeight="1">
      <c r="A152" s="39"/>
      <c r="B152" s="40"/>
      <c r="C152" s="219" t="s">
        <v>83</v>
      </c>
      <c r="D152" s="219" t="s">
        <v>157</v>
      </c>
      <c r="E152" s="220" t="s">
        <v>1145</v>
      </c>
      <c r="F152" s="221" t="s">
        <v>1146</v>
      </c>
      <c r="G152" s="222" t="s">
        <v>160</v>
      </c>
      <c r="H152" s="223">
        <v>437.5</v>
      </c>
      <c r="I152" s="224"/>
      <c r="J152" s="225">
        <f>ROUND(I152*H152,2)</f>
        <v>0</v>
      </c>
      <c r="K152" s="221" t="s">
        <v>161</v>
      </c>
      <c r="L152" s="45"/>
      <c r="M152" s="226" t="s">
        <v>1</v>
      </c>
      <c r="N152" s="227" t="s">
        <v>38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162</v>
      </c>
      <c r="AT152" s="230" t="s">
        <v>157</v>
      </c>
      <c r="AU152" s="230" t="s">
        <v>83</v>
      </c>
      <c r="AY152" s="18" t="s">
        <v>155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81</v>
      </c>
      <c r="BK152" s="231">
        <f>ROUND(I152*H152,2)</f>
        <v>0</v>
      </c>
      <c r="BL152" s="18" t="s">
        <v>162</v>
      </c>
      <c r="BM152" s="230" t="s">
        <v>162</v>
      </c>
    </row>
    <row r="153" s="13" customFormat="1">
      <c r="A153" s="13"/>
      <c r="B153" s="232"/>
      <c r="C153" s="233"/>
      <c r="D153" s="234" t="s">
        <v>163</v>
      </c>
      <c r="E153" s="235" t="s">
        <v>1</v>
      </c>
      <c r="F153" s="236" t="s">
        <v>1147</v>
      </c>
      <c r="G153" s="233"/>
      <c r="H153" s="235" t="s">
        <v>1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163</v>
      </c>
      <c r="AU153" s="242" t="s">
        <v>83</v>
      </c>
      <c r="AV153" s="13" t="s">
        <v>81</v>
      </c>
      <c r="AW153" s="13" t="s">
        <v>30</v>
      </c>
      <c r="AX153" s="13" t="s">
        <v>73</v>
      </c>
      <c r="AY153" s="242" t="s">
        <v>155</v>
      </c>
    </row>
    <row r="154" s="14" customFormat="1">
      <c r="A154" s="14"/>
      <c r="B154" s="243"/>
      <c r="C154" s="244"/>
      <c r="D154" s="234" t="s">
        <v>163</v>
      </c>
      <c r="E154" s="245" t="s">
        <v>1</v>
      </c>
      <c r="F154" s="246" t="s">
        <v>1148</v>
      </c>
      <c r="G154" s="244"/>
      <c r="H154" s="247">
        <v>194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163</v>
      </c>
      <c r="AU154" s="253" t="s">
        <v>83</v>
      </c>
      <c r="AV154" s="14" t="s">
        <v>83</v>
      </c>
      <c r="AW154" s="14" t="s">
        <v>30</v>
      </c>
      <c r="AX154" s="14" t="s">
        <v>73</v>
      </c>
      <c r="AY154" s="253" t="s">
        <v>155</v>
      </c>
    </row>
    <row r="155" s="14" customFormat="1">
      <c r="A155" s="14"/>
      <c r="B155" s="243"/>
      <c r="C155" s="244"/>
      <c r="D155" s="234" t="s">
        <v>163</v>
      </c>
      <c r="E155" s="245" t="s">
        <v>1</v>
      </c>
      <c r="F155" s="246" t="s">
        <v>1149</v>
      </c>
      <c r="G155" s="244"/>
      <c r="H155" s="247">
        <v>48</v>
      </c>
      <c r="I155" s="248"/>
      <c r="J155" s="244"/>
      <c r="K155" s="244"/>
      <c r="L155" s="249"/>
      <c r="M155" s="250"/>
      <c r="N155" s="251"/>
      <c r="O155" s="251"/>
      <c r="P155" s="251"/>
      <c r="Q155" s="251"/>
      <c r="R155" s="251"/>
      <c r="S155" s="251"/>
      <c r="T155" s="25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3" t="s">
        <v>163</v>
      </c>
      <c r="AU155" s="253" t="s">
        <v>83</v>
      </c>
      <c r="AV155" s="14" t="s">
        <v>83</v>
      </c>
      <c r="AW155" s="14" t="s">
        <v>30</v>
      </c>
      <c r="AX155" s="14" t="s">
        <v>73</v>
      </c>
      <c r="AY155" s="253" t="s">
        <v>155</v>
      </c>
    </row>
    <row r="156" s="14" customFormat="1">
      <c r="A156" s="14"/>
      <c r="B156" s="243"/>
      <c r="C156" s="244"/>
      <c r="D156" s="234" t="s">
        <v>163</v>
      </c>
      <c r="E156" s="245" t="s">
        <v>1</v>
      </c>
      <c r="F156" s="246" t="s">
        <v>1150</v>
      </c>
      <c r="G156" s="244"/>
      <c r="H156" s="247">
        <v>20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163</v>
      </c>
      <c r="AU156" s="253" t="s">
        <v>83</v>
      </c>
      <c r="AV156" s="14" t="s">
        <v>83</v>
      </c>
      <c r="AW156" s="14" t="s">
        <v>30</v>
      </c>
      <c r="AX156" s="14" t="s">
        <v>73</v>
      </c>
      <c r="AY156" s="253" t="s">
        <v>155</v>
      </c>
    </row>
    <row r="157" s="14" customFormat="1">
      <c r="A157" s="14"/>
      <c r="B157" s="243"/>
      <c r="C157" s="244"/>
      <c r="D157" s="234" t="s">
        <v>163</v>
      </c>
      <c r="E157" s="245" t="s">
        <v>1</v>
      </c>
      <c r="F157" s="246" t="s">
        <v>1151</v>
      </c>
      <c r="G157" s="244"/>
      <c r="H157" s="247">
        <v>14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163</v>
      </c>
      <c r="AU157" s="253" t="s">
        <v>83</v>
      </c>
      <c r="AV157" s="14" t="s">
        <v>83</v>
      </c>
      <c r="AW157" s="14" t="s">
        <v>30</v>
      </c>
      <c r="AX157" s="14" t="s">
        <v>73</v>
      </c>
      <c r="AY157" s="253" t="s">
        <v>155</v>
      </c>
    </row>
    <row r="158" s="14" customFormat="1">
      <c r="A158" s="14"/>
      <c r="B158" s="243"/>
      <c r="C158" s="244"/>
      <c r="D158" s="234" t="s">
        <v>163</v>
      </c>
      <c r="E158" s="245" t="s">
        <v>1</v>
      </c>
      <c r="F158" s="246" t="s">
        <v>1152</v>
      </c>
      <c r="G158" s="244"/>
      <c r="H158" s="247">
        <v>16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3" t="s">
        <v>163</v>
      </c>
      <c r="AU158" s="253" t="s">
        <v>83</v>
      </c>
      <c r="AV158" s="14" t="s">
        <v>83</v>
      </c>
      <c r="AW158" s="14" t="s">
        <v>30</v>
      </c>
      <c r="AX158" s="14" t="s">
        <v>73</v>
      </c>
      <c r="AY158" s="253" t="s">
        <v>155</v>
      </c>
    </row>
    <row r="159" s="14" customFormat="1">
      <c r="A159" s="14"/>
      <c r="B159" s="243"/>
      <c r="C159" s="244"/>
      <c r="D159" s="234" t="s">
        <v>163</v>
      </c>
      <c r="E159" s="245" t="s">
        <v>1</v>
      </c>
      <c r="F159" s="246" t="s">
        <v>1153</v>
      </c>
      <c r="G159" s="244"/>
      <c r="H159" s="247">
        <v>6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3" t="s">
        <v>163</v>
      </c>
      <c r="AU159" s="253" t="s">
        <v>83</v>
      </c>
      <c r="AV159" s="14" t="s">
        <v>83</v>
      </c>
      <c r="AW159" s="14" t="s">
        <v>30</v>
      </c>
      <c r="AX159" s="14" t="s">
        <v>73</v>
      </c>
      <c r="AY159" s="253" t="s">
        <v>155</v>
      </c>
    </row>
    <row r="160" s="14" customFormat="1">
      <c r="A160" s="14"/>
      <c r="B160" s="243"/>
      <c r="C160" s="244"/>
      <c r="D160" s="234" t="s">
        <v>163</v>
      </c>
      <c r="E160" s="245" t="s">
        <v>1</v>
      </c>
      <c r="F160" s="246" t="s">
        <v>1154</v>
      </c>
      <c r="G160" s="244"/>
      <c r="H160" s="247">
        <v>12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3" t="s">
        <v>163</v>
      </c>
      <c r="AU160" s="253" t="s">
        <v>83</v>
      </c>
      <c r="AV160" s="14" t="s">
        <v>83</v>
      </c>
      <c r="AW160" s="14" t="s">
        <v>30</v>
      </c>
      <c r="AX160" s="14" t="s">
        <v>73</v>
      </c>
      <c r="AY160" s="253" t="s">
        <v>155</v>
      </c>
    </row>
    <row r="161" s="14" customFormat="1">
      <c r="A161" s="14"/>
      <c r="B161" s="243"/>
      <c r="C161" s="244"/>
      <c r="D161" s="234" t="s">
        <v>163</v>
      </c>
      <c r="E161" s="245" t="s">
        <v>1</v>
      </c>
      <c r="F161" s="246" t="s">
        <v>1155</v>
      </c>
      <c r="G161" s="244"/>
      <c r="H161" s="247">
        <v>30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163</v>
      </c>
      <c r="AU161" s="253" t="s">
        <v>83</v>
      </c>
      <c r="AV161" s="14" t="s">
        <v>83</v>
      </c>
      <c r="AW161" s="14" t="s">
        <v>30</v>
      </c>
      <c r="AX161" s="14" t="s">
        <v>73</v>
      </c>
      <c r="AY161" s="253" t="s">
        <v>155</v>
      </c>
    </row>
    <row r="162" s="14" customFormat="1">
      <c r="A162" s="14"/>
      <c r="B162" s="243"/>
      <c r="C162" s="244"/>
      <c r="D162" s="234" t="s">
        <v>163</v>
      </c>
      <c r="E162" s="245" t="s">
        <v>1</v>
      </c>
      <c r="F162" s="246" t="s">
        <v>1156</v>
      </c>
      <c r="G162" s="244"/>
      <c r="H162" s="247">
        <v>20</v>
      </c>
      <c r="I162" s="248"/>
      <c r="J162" s="244"/>
      <c r="K162" s="244"/>
      <c r="L162" s="249"/>
      <c r="M162" s="250"/>
      <c r="N162" s="251"/>
      <c r="O162" s="251"/>
      <c r="P162" s="251"/>
      <c r="Q162" s="251"/>
      <c r="R162" s="251"/>
      <c r="S162" s="251"/>
      <c r="T162" s="25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3" t="s">
        <v>163</v>
      </c>
      <c r="AU162" s="253" t="s">
        <v>83</v>
      </c>
      <c r="AV162" s="14" t="s">
        <v>83</v>
      </c>
      <c r="AW162" s="14" t="s">
        <v>30</v>
      </c>
      <c r="AX162" s="14" t="s">
        <v>73</v>
      </c>
      <c r="AY162" s="253" t="s">
        <v>155</v>
      </c>
    </row>
    <row r="163" s="14" customFormat="1">
      <c r="A163" s="14"/>
      <c r="B163" s="243"/>
      <c r="C163" s="244"/>
      <c r="D163" s="234" t="s">
        <v>163</v>
      </c>
      <c r="E163" s="245" t="s">
        <v>1</v>
      </c>
      <c r="F163" s="246" t="s">
        <v>1157</v>
      </c>
      <c r="G163" s="244"/>
      <c r="H163" s="247">
        <v>13.5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3" t="s">
        <v>163</v>
      </c>
      <c r="AU163" s="253" t="s">
        <v>83</v>
      </c>
      <c r="AV163" s="14" t="s">
        <v>83</v>
      </c>
      <c r="AW163" s="14" t="s">
        <v>30</v>
      </c>
      <c r="AX163" s="14" t="s">
        <v>73</v>
      </c>
      <c r="AY163" s="253" t="s">
        <v>155</v>
      </c>
    </row>
    <row r="164" s="14" customFormat="1">
      <c r="A164" s="14"/>
      <c r="B164" s="243"/>
      <c r="C164" s="244"/>
      <c r="D164" s="234" t="s">
        <v>163</v>
      </c>
      <c r="E164" s="245" t="s">
        <v>1</v>
      </c>
      <c r="F164" s="246" t="s">
        <v>1158</v>
      </c>
      <c r="G164" s="244"/>
      <c r="H164" s="247">
        <v>9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3" t="s">
        <v>163</v>
      </c>
      <c r="AU164" s="253" t="s">
        <v>83</v>
      </c>
      <c r="AV164" s="14" t="s">
        <v>83</v>
      </c>
      <c r="AW164" s="14" t="s">
        <v>30</v>
      </c>
      <c r="AX164" s="14" t="s">
        <v>73</v>
      </c>
      <c r="AY164" s="253" t="s">
        <v>155</v>
      </c>
    </row>
    <row r="165" s="14" customFormat="1">
      <c r="A165" s="14"/>
      <c r="B165" s="243"/>
      <c r="C165" s="244"/>
      <c r="D165" s="234" t="s">
        <v>163</v>
      </c>
      <c r="E165" s="245" t="s">
        <v>1</v>
      </c>
      <c r="F165" s="246" t="s">
        <v>1159</v>
      </c>
      <c r="G165" s="244"/>
      <c r="H165" s="247">
        <v>30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3" t="s">
        <v>163</v>
      </c>
      <c r="AU165" s="253" t="s">
        <v>83</v>
      </c>
      <c r="AV165" s="14" t="s">
        <v>83</v>
      </c>
      <c r="AW165" s="14" t="s">
        <v>30</v>
      </c>
      <c r="AX165" s="14" t="s">
        <v>73</v>
      </c>
      <c r="AY165" s="253" t="s">
        <v>155</v>
      </c>
    </row>
    <row r="166" s="14" customFormat="1">
      <c r="A166" s="14"/>
      <c r="B166" s="243"/>
      <c r="C166" s="244"/>
      <c r="D166" s="234" t="s">
        <v>163</v>
      </c>
      <c r="E166" s="245" t="s">
        <v>1</v>
      </c>
      <c r="F166" s="246" t="s">
        <v>1160</v>
      </c>
      <c r="G166" s="244"/>
      <c r="H166" s="247">
        <v>2.5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163</v>
      </c>
      <c r="AU166" s="253" t="s">
        <v>83</v>
      </c>
      <c r="AV166" s="14" t="s">
        <v>83</v>
      </c>
      <c r="AW166" s="14" t="s">
        <v>30</v>
      </c>
      <c r="AX166" s="14" t="s">
        <v>73</v>
      </c>
      <c r="AY166" s="253" t="s">
        <v>155</v>
      </c>
    </row>
    <row r="167" s="14" customFormat="1">
      <c r="A167" s="14"/>
      <c r="B167" s="243"/>
      <c r="C167" s="244"/>
      <c r="D167" s="234" t="s">
        <v>163</v>
      </c>
      <c r="E167" s="245" t="s">
        <v>1</v>
      </c>
      <c r="F167" s="246" t="s">
        <v>1161</v>
      </c>
      <c r="G167" s="244"/>
      <c r="H167" s="247">
        <v>2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3" t="s">
        <v>163</v>
      </c>
      <c r="AU167" s="253" t="s">
        <v>83</v>
      </c>
      <c r="AV167" s="14" t="s">
        <v>83</v>
      </c>
      <c r="AW167" s="14" t="s">
        <v>30</v>
      </c>
      <c r="AX167" s="14" t="s">
        <v>73</v>
      </c>
      <c r="AY167" s="253" t="s">
        <v>155</v>
      </c>
    </row>
    <row r="168" s="14" customFormat="1">
      <c r="A168" s="14"/>
      <c r="B168" s="243"/>
      <c r="C168" s="244"/>
      <c r="D168" s="234" t="s">
        <v>163</v>
      </c>
      <c r="E168" s="245" t="s">
        <v>1</v>
      </c>
      <c r="F168" s="246" t="s">
        <v>1160</v>
      </c>
      <c r="G168" s="244"/>
      <c r="H168" s="247">
        <v>2.5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3" t="s">
        <v>163</v>
      </c>
      <c r="AU168" s="253" t="s">
        <v>83</v>
      </c>
      <c r="AV168" s="14" t="s">
        <v>83</v>
      </c>
      <c r="AW168" s="14" t="s">
        <v>30</v>
      </c>
      <c r="AX168" s="14" t="s">
        <v>73</v>
      </c>
      <c r="AY168" s="253" t="s">
        <v>155</v>
      </c>
    </row>
    <row r="169" s="14" customFormat="1">
      <c r="A169" s="14"/>
      <c r="B169" s="243"/>
      <c r="C169" s="244"/>
      <c r="D169" s="234" t="s">
        <v>163</v>
      </c>
      <c r="E169" s="245" t="s">
        <v>1</v>
      </c>
      <c r="F169" s="246" t="s">
        <v>1162</v>
      </c>
      <c r="G169" s="244"/>
      <c r="H169" s="247">
        <v>9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3" t="s">
        <v>163</v>
      </c>
      <c r="AU169" s="253" t="s">
        <v>83</v>
      </c>
      <c r="AV169" s="14" t="s">
        <v>83</v>
      </c>
      <c r="AW169" s="14" t="s">
        <v>30</v>
      </c>
      <c r="AX169" s="14" t="s">
        <v>73</v>
      </c>
      <c r="AY169" s="253" t="s">
        <v>155</v>
      </c>
    </row>
    <row r="170" s="14" customFormat="1">
      <c r="A170" s="14"/>
      <c r="B170" s="243"/>
      <c r="C170" s="244"/>
      <c r="D170" s="234" t="s">
        <v>163</v>
      </c>
      <c r="E170" s="245" t="s">
        <v>1</v>
      </c>
      <c r="F170" s="246" t="s">
        <v>1161</v>
      </c>
      <c r="G170" s="244"/>
      <c r="H170" s="247">
        <v>2</v>
      </c>
      <c r="I170" s="248"/>
      <c r="J170" s="244"/>
      <c r="K170" s="244"/>
      <c r="L170" s="249"/>
      <c r="M170" s="250"/>
      <c r="N170" s="251"/>
      <c r="O170" s="251"/>
      <c r="P170" s="251"/>
      <c r="Q170" s="251"/>
      <c r="R170" s="251"/>
      <c r="S170" s="251"/>
      <c r="T170" s="25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3" t="s">
        <v>163</v>
      </c>
      <c r="AU170" s="253" t="s">
        <v>83</v>
      </c>
      <c r="AV170" s="14" t="s">
        <v>83</v>
      </c>
      <c r="AW170" s="14" t="s">
        <v>30</v>
      </c>
      <c r="AX170" s="14" t="s">
        <v>73</v>
      </c>
      <c r="AY170" s="253" t="s">
        <v>155</v>
      </c>
    </row>
    <row r="171" s="14" customFormat="1">
      <c r="A171" s="14"/>
      <c r="B171" s="243"/>
      <c r="C171" s="244"/>
      <c r="D171" s="234" t="s">
        <v>163</v>
      </c>
      <c r="E171" s="245" t="s">
        <v>1</v>
      </c>
      <c r="F171" s="246" t="s">
        <v>1163</v>
      </c>
      <c r="G171" s="244"/>
      <c r="H171" s="247">
        <v>4</v>
      </c>
      <c r="I171" s="248"/>
      <c r="J171" s="244"/>
      <c r="K171" s="244"/>
      <c r="L171" s="249"/>
      <c r="M171" s="250"/>
      <c r="N171" s="251"/>
      <c r="O171" s="251"/>
      <c r="P171" s="251"/>
      <c r="Q171" s="251"/>
      <c r="R171" s="251"/>
      <c r="S171" s="251"/>
      <c r="T171" s="25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3" t="s">
        <v>163</v>
      </c>
      <c r="AU171" s="253" t="s">
        <v>83</v>
      </c>
      <c r="AV171" s="14" t="s">
        <v>83</v>
      </c>
      <c r="AW171" s="14" t="s">
        <v>30</v>
      </c>
      <c r="AX171" s="14" t="s">
        <v>73</v>
      </c>
      <c r="AY171" s="253" t="s">
        <v>155</v>
      </c>
    </row>
    <row r="172" s="14" customFormat="1">
      <c r="A172" s="14"/>
      <c r="B172" s="243"/>
      <c r="C172" s="244"/>
      <c r="D172" s="234" t="s">
        <v>163</v>
      </c>
      <c r="E172" s="245" t="s">
        <v>1</v>
      </c>
      <c r="F172" s="246" t="s">
        <v>1164</v>
      </c>
      <c r="G172" s="244"/>
      <c r="H172" s="247">
        <v>3</v>
      </c>
      <c r="I172" s="248"/>
      <c r="J172" s="244"/>
      <c r="K172" s="244"/>
      <c r="L172" s="249"/>
      <c r="M172" s="250"/>
      <c r="N172" s="251"/>
      <c r="O172" s="251"/>
      <c r="P172" s="251"/>
      <c r="Q172" s="251"/>
      <c r="R172" s="251"/>
      <c r="S172" s="251"/>
      <c r="T172" s="25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3" t="s">
        <v>163</v>
      </c>
      <c r="AU172" s="253" t="s">
        <v>83</v>
      </c>
      <c r="AV172" s="14" t="s">
        <v>83</v>
      </c>
      <c r="AW172" s="14" t="s">
        <v>30</v>
      </c>
      <c r="AX172" s="14" t="s">
        <v>73</v>
      </c>
      <c r="AY172" s="253" t="s">
        <v>155</v>
      </c>
    </row>
    <row r="173" s="15" customFormat="1">
      <c r="A173" s="15"/>
      <c r="B173" s="254"/>
      <c r="C173" s="255"/>
      <c r="D173" s="234" t="s">
        <v>163</v>
      </c>
      <c r="E173" s="256" t="s">
        <v>1</v>
      </c>
      <c r="F173" s="257" t="s">
        <v>166</v>
      </c>
      <c r="G173" s="255"/>
      <c r="H173" s="258">
        <v>437.5</v>
      </c>
      <c r="I173" s="259"/>
      <c r="J173" s="255"/>
      <c r="K173" s="255"/>
      <c r="L173" s="260"/>
      <c r="M173" s="261"/>
      <c r="N173" s="262"/>
      <c r="O173" s="262"/>
      <c r="P173" s="262"/>
      <c r="Q173" s="262"/>
      <c r="R173" s="262"/>
      <c r="S173" s="262"/>
      <c r="T173" s="263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4" t="s">
        <v>163</v>
      </c>
      <c r="AU173" s="264" t="s">
        <v>83</v>
      </c>
      <c r="AV173" s="15" t="s">
        <v>162</v>
      </c>
      <c r="AW173" s="15" t="s">
        <v>30</v>
      </c>
      <c r="AX173" s="15" t="s">
        <v>81</v>
      </c>
      <c r="AY173" s="264" t="s">
        <v>155</v>
      </c>
    </row>
    <row r="174" s="2" customFormat="1" ht="24.15" customHeight="1">
      <c r="A174" s="39"/>
      <c r="B174" s="40"/>
      <c r="C174" s="219" t="s">
        <v>169</v>
      </c>
      <c r="D174" s="219" t="s">
        <v>157</v>
      </c>
      <c r="E174" s="220" t="s">
        <v>1165</v>
      </c>
      <c r="F174" s="221" t="s">
        <v>1166</v>
      </c>
      <c r="G174" s="222" t="s">
        <v>160</v>
      </c>
      <c r="H174" s="223">
        <v>500</v>
      </c>
      <c r="I174" s="224"/>
      <c r="J174" s="225">
        <f>ROUND(I174*H174,2)</f>
        <v>0</v>
      </c>
      <c r="K174" s="221" t="s">
        <v>161</v>
      </c>
      <c r="L174" s="45"/>
      <c r="M174" s="226" t="s">
        <v>1</v>
      </c>
      <c r="N174" s="227" t="s">
        <v>38</v>
      </c>
      <c r="O174" s="92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162</v>
      </c>
      <c r="AT174" s="230" t="s">
        <v>157</v>
      </c>
      <c r="AU174" s="230" t="s">
        <v>83</v>
      </c>
      <c r="AY174" s="18" t="s">
        <v>155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81</v>
      </c>
      <c r="BK174" s="231">
        <f>ROUND(I174*H174,2)</f>
        <v>0</v>
      </c>
      <c r="BL174" s="18" t="s">
        <v>162</v>
      </c>
      <c r="BM174" s="230" t="s">
        <v>172</v>
      </c>
    </row>
    <row r="175" s="14" customFormat="1">
      <c r="A175" s="14"/>
      <c r="B175" s="243"/>
      <c r="C175" s="244"/>
      <c r="D175" s="234" t="s">
        <v>163</v>
      </c>
      <c r="E175" s="245" t="s">
        <v>1</v>
      </c>
      <c r="F175" s="246" t="s">
        <v>1167</v>
      </c>
      <c r="G175" s="244"/>
      <c r="H175" s="247">
        <v>500</v>
      </c>
      <c r="I175" s="248"/>
      <c r="J175" s="244"/>
      <c r="K175" s="244"/>
      <c r="L175" s="249"/>
      <c r="M175" s="250"/>
      <c r="N175" s="251"/>
      <c r="O175" s="251"/>
      <c r="P175" s="251"/>
      <c r="Q175" s="251"/>
      <c r="R175" s="251"/>
      <c r="S175" s="251"/>
      <c r="T175" s="25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3" t="s">
        <v>163</v>
      </c>
      <c r="AU175" s="253" t="s">
        <v>83</v>
      </c>
      <c r="AV175" s="14" t="s">
        <v>83</v>
      </c>
      <c r="AW175" s="14" t="s">
        <v>30</v>
      </c>
      <c r="AX175" s="14" t="s">
        <v>73</v>
      </c>
      <c r="AY175" s="253" t="s">
        <v>155</v>
      </c>
    </row>
    <row r="176" s="15" customFormat="1">
      <c r="A176" s="15"/>
      <c r="B176" s="254"/>
      <c r="C176" s="255"/>
      <c r="D176" s="234" t="s">
        <v>163</v>
      </c>
      <c r="E176" s="256" t="s">
        <v>1</v>
      </c>
      <c r="F176" s="257" t="s">
        <v>166</v>
      </c>
      <c r="G176" s="255"/>
      <c r="H176" s="258">
        <v>500</v>
      </c>
      <c r="I176" s="259"/>
      <c r="J176" s="255"/>
      <c r="K176" s="255"/>
      <c r="L176" s="260"/>
      <c r="M176" s="261"/>
      <c r="N176" s="262"/>
      <c r="O176" s="262"/>
      <c r="P176" s="262"/>
      <c r="Q176" s="262"/>
      <c r="R176" s="262"/>
      <c r="S176" s="262"/>
      <c r="T176" s="263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4" t="s">
        <v>163</v>
      </c>
      <c r="AU176" s="264" t="s">
        <v>83</v>
      </c>
      <c r="AV176" s="15" t="s">
        <v>162</v>
      </c>
      <c r="AW176" s="15" t="s">
        <v>30</v>
      </c>
      <c r="AX176" s="15" t="s">
        <v>81</v>
      </c>
      <c r="AY176" s="264" t="s">
        <v>155</v>
      </c>
    </row>
    <row r="177" s="2" customFormat="1" ht="24.15" customHeight="1">
      <c r="A177" s="39"/>
      <c r="B177" s="40"/>
      <c r="C177" s="219" t="s">
        <v>162</v>
      </c>
      <c r="D177" s="219" t="s">
        <v>157</v>
      </c>
      <c r="E177" s="220" t="s">
        <v>1168</v>
      </c>
      <c r="F177" s="221" t="s">
        <v>1169</v>
      </c>
      <c r="G177" s="222" t="s">
        <v>354</v>
      </c>
      <c r="H177" s="223">
        <v>1321.71</v>
      </c>
      <c r="I177" s="224"/>
      <c r="J177" s="225">
        <f>ROUND(I177*H177,2)</f>
        <v>0</v>
      </c>
      <c r="K177" s="221" t="s">
        <v>161</v>
      </c>
      <c r="L177" s="45"/>
      <c r="M177" s="226" t="s">
        <v>1</v>
      </c>
      <c r="N177" s="227" t="s">
        <v>38</v>
      </c>
      <c r="O177" s="92"/>
      <c r="P177" s="228">
        <f>O177*H177</f>
        <v>0</v>
      </c>
      <c r="Q177" s="228">
        <v>0.0015</v>
      </c>
      <c r="R177" s="228">
        <f>Q177*H177</f>
        <v>1.9825650000000001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162</v>
      </c>
      <c r="AT177" s="230" t="s">
        <v>157</v>
      </c>
      <c r="AU177" s="230" t="s">
        <v>83</v>
      </c>
      <c r="AY177" s="18" t="s">
        <v>155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81</v>
      </c>
      <c r="BK177" s="231">
        <f>ROUND(I177*H177,2)</f>
        <v>0</v>
      </c>
      <c r="BL177" s="18" t="s">
        <v>162</v>
      </c>
      <c r="BM177" s="230" t="s">
        <v>175</v>
      </c>
    </row>
    <row r="178" s="13" customFormat="1">
      <c r="A178" s="13"/>
      <c r="B178" s="232"/>
      <c r="C178" s="233"/>
      <c r="D178" s="234" t="s">
        <v>163</v>
      </c>
      <c r="E178" s="235" t="s">
        <v>1</v>
      </c>
      <c r="F178" s="236" t="s">
        <v>1141</v>
      </c>
      <c r="G178" s="233"/>
      <c r="H178" s="235" t="s">
        <v>1</v>
      </c>
      <c r="I178" s="237"/>
      <c r="J178" s="233"/>
      <c r="K178" s="233"/>
      <c r="L178" s="238"/>
      <c r="M178" s="239"/>
      <c r="N178" s="240"/>
      <c r="O178" s="240"/>
      <c r="P178" s="240"/>
      <c r="Q178" s="240"/>
      <c r="R178" s="240"/>
      <c r="S178" s="240"/>
      <c r="T178" s="24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2" t="s">
        <v>163</v>
      </c>
      <c r="AU178" s="242" t="s">
        <v>83</v>
      </c>
      <c r="AV178" s="13" t="s">
        <v>81</v>
      </c>
      <c r="AW178" s="13" t="s">
        <v>30</v>
      </c>
      <c r="AX178" s="13" t="s">
        <v>73</v>
      </c>
      <c r="AY178" s="242" t="s">
        <v>155</v>
      </c>
    </row>
    <row r="179" s="13" customFormat="1">
      <c r="A179" s="13"/>
      <c r="B179" s="232"/>
      <c r="C179" s="233"/>
      <c r="D179" s="234" t="s">
        <v>163</v>
      </c>
      <c r="E179" s="235" t="s">
        <v>1</v>
      </c>
      <c r="F179" s="236" t="s">
        <v>1142</v>
      </c>
      <c r="G179" s="233"/>
      <c r="H179" s="235" t="s">
        <v>1</v>
      </c>
      <c r="I179" s="237"/>
      <c r="J179" s="233"/>
      <c r="K179" s="233"/>
      <c r="L179" s="238"/>
      <c r="M179" s="239"/>
      <c r="N179" s="240"/>
      <c r="O179" s="240"/>
      <c r="P179" s="240"/>
      <c r="Q179" s="240"/>
      <c r="R179" s="240"/>
      <c r="S179" s="240"/>
      <c r="T179" s="24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2" t="s">
        <v>163</v>
      </c>
      <c r="AU179" s="242" t="s">
        <v>83</v>
      </c>
      <c r="AV179" s="13" t="s">
        <v>81</v>
      </c>
      <c r="AW179" s="13" t="s">
        <v>30</v>
      </c>
      <c r="AX179" s="13" t="s">
        <v>73</v>
      </c>
      <c r="AY179" s="242" t="s">
        <v>155</v>
      </c>
    </row>
    <row r="180" s="14" customFormat="1">
      <c r="A180" s="14"/>
      <c r="B180" s="243"/>
      <c r="C180" s="244"/>
      <c r="D180" s="234" t="s">
        <v>163</v>
      </c>
      <c r="E180" s="245" t="s">
        <v>1</v>
      </c>
      <c r="F180" s="246" t="s">
        <v>449</v>
      </c>
      <c r="G180" s="244"/>
      <c r="H180" s="247">
        <v>523.79999999999995</v>
      </c>
      <c r="I180" s="248"/>
      <c r="J180" s="244"/>
      <c r="K180" s="244"/>
      <c r="L180" s="249"/>
      <c r="M180" s="250"/>
      <c r="N180" s="251"/>
      <c r="O180" s="251"/>
      <c r="P180" s="251"/>
      <c r="Q180" s="251"/>
      <c r="R180" s="251"/>
      <c r="S180" s="251"/>
      <c r="T180" s="25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3" t="s">
        <v>163</v>
      </c>
      <c r="AU180" s="253" t="s">
        <v>83</v>
      </c>
      <c r="AV180" s="14" t="s">
        <v>83</v>
      </c>
      <c r="AW180" s="14" t="s">
        <v>30</v>
      </c>
      <c r="AX180" s="14" t="s">
        <v>73</v>
      </c>
      <c r="AY180" s="253" t="s">
        <v>155</v>
      </c>
    </row>
    <row r="181" s="14" customFormat="1">
      <c r="A181" s="14"/>
      <c r="B181" s="243"/>
      <c r="C181" s="244"/>
      <c r="D181" s="234" t="s">
        <v>163</v>
      </c>
      <c r="E181" s="245" t="s">
        <v>1</v>
      </c>
      <c r="F181" s="246" t="s">
        <v>380</v>
      </c>
      <c r="G181" s="244"/>
      <c r="H181" s="247">
        <v>172.80000000000001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3" t="s">
        <v>163</v>
      </c>
      <c r="AU181" s="253" t="s">
        <v>83</v>
      </c>
      <c r="AV181" s="14" t="s">
        <v>83</v>
      </c>
      <c r="AW181" s="14" t="s">
        <v>30</v>
      </c>
      <c r="AX181" s="14" t="s">
        <v>73</v>
      </c>
      <c r="AY181" s="253" t="s">
        <v>155</v>
      </c>
    </row>
    <row r="182" s="14" customFormat="1">
      <c r="A182" s="14"/>
      <c r="B182" s="243"/>
      <c r="C182" s="244"/>
      <c r="D182" s="234" t="s">
        <v>163</v>
      </c>
      <c r="E182" s="245" t="s">
        <v>1</v>
      </c>
      <c r="F182" s="246" t="s">
        <v>381</v>
      </c>
      <c r="G182" s="244"/>
      <c r="H182" s="247">
        <v>56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3" t="s">
        <v>163</v>
      </c>
      <c r="AU182" s="253" t="s">
        <v>83</v>
      </c>
      <c r="AV182" s="14" t="s">
        <v>83</v>
      </c>
      <c r="AW182" s="14" t="s">
        <v>30</v>
      </c>
      <c r="AX182" s="14" t="s">
        <v>73</v>
      </c>
      <c r="AY182" s="253" t="s">
        <v>155</v>
      </c>
    </row>
    <row r="183" s="14" customFormat="1">
      <c r="A183" s="14"/>
      <c r="B183" s="243"/>
      <c r="C183" s="244"/>
      <c r="D183" s="234" t="s">
        <v>163</v>
      </c>
      <c r="E183" s="245" t="s">
        <v>1</v>
      </c>
      <c r="F183" s="246" t="s">
        <v>382</v>
      </c>
      <c r="G183" s="244"/>
      <c r="H183" s="247">
        <v>31.5</v>
      </c>
      <c r="I183" s="248"/>
      <c r="J183" s="244"/>
      <c r="K183" s="244"/>
      <c r="L183" s="249"/>
      <c r="M183" s="250"/>
      <c r="N183" s="251"/>
      <c r="O183" s="251"/>
      <c r="P183" s="251"/>
      <c r="Q183" s="251"/>
      <c r="R183" s="251"/>
      <c r="S183" s="251"/>
      <c r="T183" s="25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3" t="s">
        <v>163</v>
      </c>
      <c r="AU183" s="253" t="s">
        <v>83</v>
      </c>
      <c r="AV183" s="14" t="s">
        <v>83</v>
      </c>
      <c r="AW183" s="14" t="s">
        <v>30</v>
      </c>
      <c r="AX183" s="14" t="s">
        <v>73</v>
      </c>
      <c r="AY183" s="253" t="s">
        <v>155</v>
      </c>
    </row>
    <row r="184" s="14" customFormat="1">
      <c r="A184" s="14"/>
      <c r="B184" s="243"/>
      <c r="C184" s="244"/>
      <c r="D184" s="234" t="s">
        <v>163</v>
      </c>
      <c r="E184" s="245" t="s">
        <v>1</v>
      </c>
      <c r="F184" s="246" t="s">
        <v>383</v>
      </c>
      <c r="G184" s="244"/>
      <c r="H184" s="247">
        <v>21.600000000000001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3" t="s">
        <v>163</v>
      </c>
      <c r="AU184" s="253" t="s">
        <v>83</v>
      </c>
      <c r="AV184" s="14" t="s">
        <v>83</v>
      </c>
      <c r="AW184" s="14" t="s">
        <v>30</v>
      </c>
      <c r="AX184" s="14" t="s">
        <v>73</v>
      </c>
      <c r="AY184" s="253" t="s">
        <v>155</v>
      </c>
    </row>
    <row r="185" s="14" customFormat="1">
      <c r="A185" s="14"/>
      <c r="B185" s="243"/>
      <c r="C185" s="244"/>
      <c r="D185" s="234" t="s">
        <v>163</v>
      </c>
      <c r="E185" s="245" t="s">
        <v>1</v>
      </c>
      <c r="F185" s="246" t="s">
        <v>384</v>
      </c>
      <c r="G185" s="244"/>
      <c r="H185" s="247">
        <v>8.4000000000000004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3" t="s">
        <v>163</v>
      </c>
      <c r="AU185" s="253" t="s">
        <v>83</v>
      </c>
      <c r="AV185" s="14" t="s">
        <v>83</v>
      </c>
      <c r="AW185" s="14" t="s">
        <v>30</v>
      </c>
      <c r="AX185" s="14" t="s">
        <v>73</v>
      </c>
      <c r="AY185" s="253" t="s">
        <v>155</v>
      </c>
    </row>
    <row r="186" s="14" customFormat="1">
      <c r="A186" s="14"/>
      <c r="B186" s="243"/>
      <c r="C186" s="244"/>
      <c r="D186" s="234" t="s">
        <v>163</v>
      </c>
      <c r="E186" s="245" t="s">
        <v>1</v>
      </c>
      <c r="F186" s="246" t="s">
        <v>385</v>
      </c>
      <c r="G186" s="244"/>
      <c r="H186" s="247">
        <v>14</v>
      </c>
      <c r="I186" s="248"/>
      <c r="J186" s="244"/>
      <c r="K186" s="244"/>
      <c r="L186" s="249"/>
      <c r="M186" s="250"/>
      <c r="N186" s="251"/>
      <c r="O186" s="251"/>
      <c r="P186" s="251"/>
      <c r="Q186" s="251"/>
      <c r="R186" s="251"/>
      <c r="S186" s="251"/>
      <c r="T186" s="25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3" t="s">
        <v>163</v>
      </c>
      <c r="AU186" s="253" t="s">
        <v>83</v>
      </c>
      <c r="AV186" s="14" t="s">
        <v>83</v>
      </c>
      <c r="AW186" s="14" t="s">
        <v>30</v>
      </c>
      <c r="AX186" s="14" t="s">
        <v>73</v>
      </c>
      <c r="AY186" s="253" t="s">
        <v>155</v>
      </c>
    </row>
    <row r="187" s="14" customFormat="1">
      <c r="A187" s="14"/>
      <c r="B187" s="243"/>
      <c r="C187" s="244"/>
      <c r="D187" s="234" t="s">
        <v>163</v>
      </c>
      <c r="E187" s="245" t="s">
        <v>1</v>
      </c>
      <c r="F187" s="246" t="s">
        <v>386</v>
      </c>
      <c r="G187" s="244"/>
      <c r="H187" s="247">
        <v>150</v>
      </c>
      <c r="I187" s="248"/>
      <c r="J187" s="244"/>
      <c r="K187" s="244"/>
      <c r="L187" s="249"/>
      <c r="M187" s="250"/>
      <c r="N187" s="251"/>
      <c r="O187" s="251"/>
      <c r="P187" s="251"/>
      <c r="Q187" s="251"/>
      <c r="R187" s="251"/>
      <c r="S187" s="251"/>
      <c r="T187" s="25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3" t="s">
        <v>163</v>
      </c>
      <c r="AU187" s="253" t="s">
        <v>83</v>
      </c>
      <c r="AV187" s="14" t="s">
        <v>83</v>
      </c>
      <c r="AW187" s="14" t="s">
        <v>30</v>
      </c>
      <c r="AX187" s="14" t="s">
        <v>73</v>
      </c>
      <c r="AY187" s="253" t="s">
        <v>155</v>
      </c>
    </row>
    <row r="188" s="14" customFormat="1">
      <c r="A188" s="14"/>
      <c r="B188" s="243"/>
      <c r="C188" s="244"/>
      <c r="D188" s="234" t="s">
        <v>163</v>
      </c>
      <c r="E188" s="245" t="s">
        <v>1</v>
      </c>
      <c r="F188" s="246" t="s">
        <v>387</v>
      </c>
      <c r="G188" s="244"/>
      <c r="H188" s="247">
        <v>100</v>
      </c>
      <c r="I188" s="248"/>
      <c r="J188" s="244"/>
      <c r="K188" s="244"/>
      <c r="L188" s="249"/>
      <c r="M188" s="250"/>
      <c r="N188" s="251"/>
      <c r="O188" s="251"/>
      <c r="P188" s="251"/>
      <c r="Q188" s="251"/>
      <c r="R188" s="251"/>
      <c r="S188" s="251"/>
      <c r="T188" s="25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3" t="s">
        <v>163</v>
      </c>
      <c r="AU188" s="253" t="s">
        <v>83</v>
      </c>
      <c r="AV188" s="14" t="s">
        <v>83</v>
      </c>
      <c r="AW188" s="14" t="s">
        <v>30</v>
      </c>
      <c r="AX188" s="14" t="s">
        <v>73</v>
      </c>
      <c r="AY188" s="253" t="s">
        <v>155</v>
      </c>
    </row>
    <row r="189" s="14" customFormat="1">
      <c r="A189" s="14"/>
      <c r="B189" s="243"/>
      <c r="C189" s="244"/>
      <c r="D189" s="234" t="s">
        <v>163</v>
      </c>
      <c r="E189" s="245" t="s">
        <v>1</v>
      </c>
      <c r="F189" s="246" t="s">
        <v>388</v>
      </c>
      <c r="G189" s="244"/>
      <c r="H189" s="247">
        <v>53.909999999999997</v>
      </c>
      <c r="I189" s="248"/>
      <c r="J189" s="244"/>
      <c r="K189" s="244"/>
      <c r="L189" s="249"/>
      <c r="M189" s="250"/>
      <c r="N189" s="251"/>
      <c r="O189" s="251"/>
      <c r="P189" s="251"/>
      <c r="Q189" s="251"/>
      <c r="R189" s="251"/>
      <c r="S189" s="251"/>
      <c r="T189" s="252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3" t="s">
        <v>163</v>
      </c>
      <c r="AU189" s="253" t="s">
        <v>83</v>
      </c>
      <c r="AV189" s="14" t="s">
        <v>83</v>
      </c>
      <c r="AW189" s="14" t="s">
        <v>30</v>
      </c>
      <c r="AX189" s="14" t="s">
        <v>73</v>
      </c>
      <c r="AY189" s="253" t="s">
        <v>155</v>
      </c>
    </row>
    <row r="190" s="14" customFormat="1">
      <c r="A190" s="14"/>
      <c r="B190" s="243"/>
      <c r="C190" s="244"/>
      <c r="D190" s="234" t="s">
        <v>163</v>
      </c>
      <c r="E190" s="245" t="s">
        <v>1</v>
      </c>
      <c r="F190" s="246" t="s">
        <v>389</v>
      </c>
      <c r="G190" s="244"/>
      <c r="H190" s="247">
        <v>35.939999999999998</v>
      </c>
      <c r="I190" s="248"/>
      <c r="J190" s="244"/>
      <c r="K190" s="244"/>
      <c r="L190" s="249"/>
      <c r="M190" s="250"/>
      <c r="N190" s="251"/>
      <c r="O190" s="251"/>
      <c r="P190" s="251"/>
      <c r="Q190" s="251"/>
      <c r="R190" s="251"/>
      <c r="S190" s="251"/>
      <c r="T190" s="25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3" t="s">
        <v>163</v>
      </c>
      <c r="AU190" s="253" t="s">
        <v>83</v>
      </c>
      <c r="AV190" s="14" t="s">
        <v>83</v>
      </c>
      <c r="AW190" s="14" t="s">
        <v>30</v>
      </c>
      <c r="AX190" s="14" t="s">
        <v>73</v>
      </c>
      <c r="AY190" s="253" t="s">
        <v>155</v>
      </c>
    </row>
    <row r="191" s="14" customFormat="1">
      <c r="A191" s="14"/>
      <c r="B191" s="243"/>
      <c r="C191" s="244"/>
      <c r="D191" s="234" t="s">
        <v>163</v>
      </c>
      <c r="E191" s="245" t="s">
        <v>1</v>
      </c>
      <c r="F191" s="246" t="s">
        <v>1143</v>
      </c>
      <c r="G191" s="244"/>
      <c r="H191" s="247">
        <v>92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3" t="s">
        <v>163</v>
      </c>
      <c r="AU191" s="253" t="s">
        <v>83</v>
      </c>
      <c r="AV191" s="14" t="s">
        <v>83</v>
      </c>
      <c r="AW191" s="14" t="s">
        <v>30</v>
      </c>
      <c r="AX191" s="14" t="s">
        <v>73</v>
      </c>
      <c r="AY191" s="253" t="s">
        <v>155</v>
      </c>
    </row>
    <row r="192" s="14" customFormat="1">
      <c r="A192" s="14"/>
      <c r="B192" s="243"/>
      <c r="C192" s="244"/>
      <c r="D192" s="234" t="s">
        <v>163</v>
      </c>
      <c r="E192" s="245" t="s">
        <v>1</v>
      </c>
      <c r="F192" s="246" t="s">
        <v>450</v>
      </c>
      <c r="G192" s="244"/>
      <c r="H192" s="247">
        <v>12.449999999999999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3" t="s">
        <v>163</v>
      </c>
      <c r="AU192" s="253" t="s">
        <v>83</v>
      </c>
      <c r="AV192" s="14" t="s">
        <v>83</v>
      </c>
      <c r="AW192" s="14" t="s">
        <v>30</v>
      </c>
      <c r="AX192" s="14" t="s">
        <v>73</v>
      </c>
      <c r="AY192" s="253" t="s">
        <v>155</v>
      </c>
    </row>
    <row r="193" s="14" customFormat="1">
      <c r="A193" s="14"/>
      <c r="B193" s="243"/>
      <c r="C193" s="244"/>
      <c r="D193" s="234" t="s">
        <v>163</v>
      </c>
      <c r="E193" s="245" t="s">
        <v>1</v>
      </c>
      <c r="F193" s="246" t="s">
        <v>390</v>
      </c>
      <c r="G193" s="244"/>
      <c r="H193" s="247">
        <v>7.5</v>
      </c>
      <c r="I193" s="248"/>
      <c r="J193" s="244"/>
      <c r="K193" s="244"/>
      <c r="L193" s="249"/>
      <c r="M193" s="250"/>
      <c r="N193" s="251"/>
      <c r="O193" s="251"/>
      <c r="P193" s="251"/>
      <c r="Q193" s="251"/>
      <c r="R193" s="251"/>
      <c r="S193" s="251"/>
      <c r="T193" s="25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3" t="s">
        <v>163</v>
      </c>
      <c r="AU193" s="253" t="s">
        <v>83</v>
      </c>
      <c r="AV193" s="14" t="s">
        <v>83</v>
      </c>
      <c r="AW193" s="14" t="s">
        <v>30</v>
      </c>
      <c r="AX193" s="14" t="s">
        <v>73</v>
      </c>
      <c r="AY193" s="253" t="s">
        <v>155</v>
      </c>
    </row>
    <row r="194" s="14" customFormat="1">
      <c r="A194" s="14"/>
      <c r="B194" s="243"/>
      <c r="C194" s="244"/>
      <c r="D194" s="234" t="s">
        <v>163</v>
      </c>
      <c r="E194" s="245" t="s">
        <v>1</v>
      </c>
      <c r="F194" s="246" t="s">
        <v>391</v>
      </c>
      <c r="G194" s="244"/>
      <c r="H194" s="247">
        <v>7.1600000000000001</v>
      </c>
      <c r="I194" s="248"/>
      <c r="J194" s="244"/>
      <c r="K194" s="244"/>
      <c r="L194" s="249"/>
      <c r="M194" s="250"/>
      <c r="N194" s="251"/>
      <c r="O194" s="251"/>
      <c r="P194" s="251"/>
      <c r="Q194" s="251"/>
      <c r="R194" s="251"/>
      <c r="S194" s="251"/>
      <c r="T194" s="25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3" t="s">
        <v>163</v>
      </c>
      <c r="AU194" s="253" t="s">
        <v>83</v>
      </c>
      <c r="AV194" s="14" t="s">
        <v>83</v>
      </c>
      <c r="AW194" s="14" t="s">
        <v>30</v>
      </c>
      <c r="AX194" s="14" t="s">
        <v>73</v>
      </c>
      <c r="AY194" s="253" t="s">
        <v>155</v>
      </c>
    </row>
    <row r="195" s="14" customFormat="1">
      <c r="A195" s="14"/>
      <c r="B195" s="243"/>
      <c r="C195" s="244"/>
      <c r="D195" s="234" t="s">
        <v>163</v>
      </c>
      <c r="E195" s="245" t="s">
        <v>1</v>
      </c>
      <c r="F195" s="246" t="s">
        <v>392</v>
      </c>
      <c r="G195" s="244"/>
      <c r="H195" s="247">
        <v>15.75</v>
      </c>
      <c r="I195" s="248"/>
      <c r="J195" s="244"/>
      <c r="K195" s="244"/>
      <c r="L195" s="249"/>
      <c r="M195" s="250"/>
      <c r="N195" s="251"/>
      <c r="O195" s="251"/>
      <c r="P195" s="251"/>
      <c r="Q195" s="251"/>
      <c r="R195" s="251"/>
      <c r="S195" s="251"/>
      <c r="T195" s="25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3" t="s">
        <v>163</v>
      </c>
      <c r="AU195" s="253" t="s">
        <v>83</v>
      </c>
      <c r="AV195" s="14" t="s">
        <v>83</v>
      </c>
      <c r="AW195" s="14" t="s">
        <v>30</v>
      </c>
      <c r="AX195" s="14" t="s">
        <v>73</v>
      </c>
      <c r="AY195" s="253" t="s">
        <v>155</v>
      </c>
    </row>
    <row r="196" s="14" customFormat="1">
      <c r="A196" s="14"/>
      <c r="B196" s="243"/>
      <c r="C196" s="244"/>
      <c r="D196" s="234" t="s">
        <v>163</v>
      </c>
      <c r="E196" s="245" t="s">
        <v>1</v>
      </c>
      <c r="F196" s="246" t="s">
        <v>393</v>
      </c>
      <c r="G196" s="244"/>
      <c r="H196" s="247">
        <v>4.2000000000000002</v>
      </c>
      <c r="I196" s="248"/>
      <c r="J196" s="244"/>
      <c r="K196" s="244"/>
      <c r="L196" s="249"/>
      <c r="M196" s="250"/>
      <c r="N196" s="251"/>
      <c r="O196" s="251"/>
      <c r="P196" s="251"/>
      <c r="Q196" s="251"/>
      <c r="R196" s="251"/>
      <c r="S196" s="251"/>
      <c r="T196" s="25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3" t="s">
        <v>163</v>
      </c>
      <c r="AU196" s="253" t="s">
        <v>83</v>
      </c>
      <c r="AV196" s="14" t="s">
        <v>83</v>
      </c>
      <c r="AW196" s="14" t="s">
        <v>30</v>
      </c>
      <c r="AX196" s="14" t="s">
        <v>73</v>
      </c>
      <c r="AY196" s="253" t="s">
        <v>155</v>
      </c>
    </row>
    <row r="197" s="14" customFormat="1">
      <c r="A197" s="14"/>
      <c r="B197" s="243"/>
      <c r="C197" s="244"/>
      <c r="D197" s="234" t="s">
        <v>163</v>
      </c>
      <c r="E197" s="245" t="s">
        <v>1</v>
      </c>
      <c r="F197" s="246" t="s">
        <v>394</v>
      </c>
      <c r="G197" s="244"/>
      <c r="H197" s="247">
        <v>7.2000000000000002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3" t="s">
        <v>163</v>
      </c>
      <c r="AU197" s="253" t="s">
        <v>83</v>
      </c>
      <c r="AV197" s="14" t="s">
        <v>83</v>
      </c>
      <c r="AW197" s="14" t="s">
        <v>30</v>
      </c>
      <c r="AX197" s="14" t="s">
        <v>73</v>
      </c>
      <c r="AY197" s="253" t="s">
        <v>155</v>
      </c>
    </row>
    <row r="198" s="14" customFormat="1">
      <c r="A198" s="14"/>
      <c r="B198" s="243"/>
      <c r="C198" s="244"/>
      <c r="D198" s="234" t="s">
        <v>163</v>
      </c>
      <c r="E198" s="245" t="s">
        <v>1</v>
      </c>
      <c r="F198" s="246" t="s">
        <v>395</v>
      </c>
      <c r="G198" s="244"/>
      <c r="H198" s="247">
        <v>7.5</v>
      </c>
      <c r="I198" s="248"/>
      <c r="J198" s="244"/>
      <c r="K198" s="244"/>
      <c r="L198" s="249"/>
      <c r="M198" s="250"/>
      <c r="N198" s="251"/>
      <c r="O198" s="251"/>
      <c r="P198" s="251"/>
      <c r="Q198" s="251"/>
      <c r="R198" s="251"/>
      <c r="S198" s="251"/>
      <c r="T198" s="25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3" t="s">
        <v>163</v>
      </c>
      <c r="AU198" s="253" t="s">
        <v>83</v>
      </c>
      <c r="AV198" s="14" t="s">
        <v>83</v>
      </c>
      <c r="AW198" s="14" t="s">
        <v>30</v>
      </c>
      <c r="AX198" s="14" t="s">
        <v>73</v>
      </c>
      <c r="AY198" s="253" t="s">
        <v>155</v>
      </c>
    </row>
    <row r="199" s="15" customFormat="1">
      <c r="A199" s="15"/>
      <c r="B199" s="254"/>
      <c r="C199" s="255"/>
      <c r="D199" s="234" t="s">
        <v>163</v>
      </c>
      <c r="E199" s="256" t="s">
        <v>1</v>
      </c>
      <c r="F199" s="257" t="s">
        <v>166</v>
      </c>
      <c r="G199" s="255"/>
      <c r="H199" s="258">
        <v>1321.7100000000003</v>
      </c>
      <c r="I199" s="259"/>
      <c r="J199" s="255"/>
      <c r="K199" s="255"/>
      <c r="L199" s="260"/>
      <c r="M199" s="261"/>
      <c r="N199" s="262"/>
      <c r="O199" s="262"/>
      <c r="P199" s="262"/>
      <c r="Q199" s="262"/>
      <c r="R199" s="262"/>
      <c r="S199" s="262"/>
      <c r="T199" s="263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64" t="s">
        <v>163</v>
      </c>
      <c r="AU199" s="264" t="s">
        <v>83</v>
      </c>
      <c r="AV199" s="15" t="s">
        <v>162</v>
      </c>
      <c r="AW199" s="15" t="s">
        <v>30</v>
      </c>
      <c r="AX199" s="15" t="s">
        <v>81</v>
      </c>
      <c r="AY199" s="264" t="s">
        <v>155</v>
      </c>
    </row>
    <row r="200" s="12" customFormat="1" ht="22.8" customHeight="1">
      <c r="A200" s="12"/>
      <c r="B200" s="203"/>
      <c r="C200" s="204"/>
      <c r="D200" s="205" t="s">
        <v>72</v>
      </c>
      <c r="E200" s="217" t="s">
        <v>203</v>
      </c>
      <c r="F200" s="217" t="s">
        <v>1022</v>
      </c>
      <c r="G200" s="204"/>
      <c r="H200" s="204"/>
      <c r="I200" s="207"/>
      <c r="J200" s="218">
        <f>BK200</f>
        <v>0</v>
      </c>
      <c r="K200" s="204"/>
      <c r="L200" s="209"/>
      <c r="M200" s="210"/>
      <c r="N200" s="211"/>
      <c r="O200" s="211"/>
      <c r="P200" s="212">
        <f>SUM(P201:P259)</f>
        <v>0</v>
      </c>
      <c r="Q200" s="211"/>
      <c r="R200" s="212">
        <f>SUM(R201:R259)</f>
        <v>0.02</v>
      </c>
      <c r="S200" s="211"/>
      <c r="T200" s="213">
        <f>SUM(T201:T259)</f>
        <v>67.545513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4" t="s">
        <v>81</v>
      </c>
      <c r="AT200" s="215" t="s">
        <v>72</v>
      </c>
      <c r="AU200" s="215" t="s">
        <v>81</v>
      </c>
      <c r="AY200" s="214" t="s">
        <v>155</v>
      </c>
      <c r="BK200" s="216">
        <f>SUM(BK201:BK259)</f>
        <v>0</v>
      </c>
    </row>
    <row r="201" s="2" customFormat="1" ht="24.15" customHeight="1">
      <c r="A201" s="39"/>
      <c r="B201" s="40"/>
      <c r="C201" s="219" t="s">
        <v>177</v>
      </c>
      <c r="D201" s="219" t="s">
        <v>157</v>
      </c>
      <c r="E201" s="220" t="s">
        <v>632</v>
      </c>
      <c r="F201" s="221" t="s">
        <v>633</v>
      </c>
      <c r="G201" s="222" t="s">
        <v>160</v>
      </c>
      <c r="H201" s="223">
        <v>500</v>
      </c>
      <c r="I201" s="224"/>
      <c r="J201" s="225">
        <f>ROUND(I201*H201,2)</f>
        <v>0</v>
      </c>
      <c r="K201" s="221" t="s">
        <v>161</v>
      </c>
      <c r="L201" s="45"/>
      <c r="M201" s="226" t="s">
        <v>1</v>
      </c>
      <c r="N201" s="227" t="s">
        <v>38</v>
      </c>
      <c r="O201" s="92"/>
      <c r="P201" s="228">
        <f>O201*H201</f>
        <v>0</v>
      </c>
      <c r="Q201" s="228">
        <v>4.0000000000000003E-05</v>
      </c>
      <c r="R201" s="228">
        <f>Q201*H201</f>
        <v>0.02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162</v>
      </c>
      <c r="AT201" s="230" t="s">
        <v>157</v>
      </c>
      <c r="AU201" s="230" t="s">
        <v>83</v>
      </c>
      <c r="AY201" s="18" t="s">
        <v>155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81</v>
      </c>
      <c r="BK201" s="231">
        <f>ROUND(I201*H201,2)</f>
        <v>0</v>
      </c>
      <c r="BL201" s="18" t="s">
        <v>162</v>
      </c>
      <c r="BM201" s="230" t="s">
        <v>180</v>
      </c>
    </row>
    <row r="202" s="14" customFormat="1">
      <c r="A202" s="14"/>
      <c r="B202" s="243"/>
      <c r="C202" s="244"/>
      <c r="D202" s="234" t="s">
        <v>163</v>
      </c>
      <c r="E202" s="245" t="s">
        <v>1</v>
      </c>
      <c r="F202" s="246" t="s">
        <v>1167</v>
      </c>
      <c r="G202" s="244"/>
      <c r="H202" s="247">
        <v>500</v>
      </c>
      <c r="I202" s="248"/>
      <c r="J202" s="244"/>
      <c r="K202" s="244"/>
      <c r="L202" s="249"/>
      <c r="M202" s="250"/>
      <c r="N202" s="251"/>
      <c r="O202" s="251"/>
      <c r="P202" s="251"/>
      <c r="Q202" s="251"/>
      <c r="R202" s="251"/>
      <c r="S202" s="251"/>
      <c r="T202" s="25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3" t="s">
        <v>163</v>
      </c>
      <c r="AU202" s="253" t="s">
        <v>83</v>
      </c>
      <c r="AV202" s="14" t="s">
        <v>83</v>
      </c>
      <c r="AW202" s="14" t="s">
        <v>30</v>
      </c>
      <c r="AX202" s="14" t="s">
        <v>73</v>
      </c>
      <c r="AY202" s="253" t="s">
        <v>155</v>
      </c>
    </row>
    <row r="203" s="15" customFormat="1">
      <c r="A203" s="15"/>
      <c r="B203" s="254"/>
      <c r="C203" s="255"/>
      <c r="D203" s="234" t="s">
        <v>163</v>
      </c>
      <c r="E203" s="256" t="s">
        <v>1</v>
      </c>
      <c r="F203" s="257" t="s">
        <v>166</v>
      </c>
      <c r="G203" s="255"/>
      <c r="H203" s="258">
        <v>500</v>
      </c>
      <c r="I203" s="259"/>
      <c r="J203" s="255"/>
      <c r="K203" s="255"/>
      <c r="L203" s="260"/>
      <c r="M203" s="261"/>
      <c r="N203" s="262"/>
      <c r="O203" s="262"/>
      <c r="P203" s="262"/>
      <c r="Q203" s="262"/>
      <c r="R203" s="262"/>
      <c r="S203" s="262"/>
      <c r="T203" s="263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4" t="s">
        <v>163</v>
      </c>
      <c r="AU203" s="264" t="s">
        <v>83</v>
      </c>
      <c r="AV203" s="15" t="s">
        <v>162</v>
      </c>
      <c r="AW203" s="15" t="s">
        <v>30</v>
      </c>
      <c r="AX203" s="15" t="s">
        <v>81</v>
      </c>
      <c r="AY203" s="264" t="s">
        <v>155</v>
      </c>
    </row>
    <row r="204" s="2" customFormat="1" ht="24.15" customHeight="1">
      <c r="A204" s="39"/>
      <c r="B204" s="40"/>
      <c r="C204" s="219" t="s">
        <v>172</v>
      </c>
      <c r="D204" s="219" t="s">
        <v>157</v>
      </c>
      <c r="E204" s="220" t="s">
        <v>1170</v>
      </c>
      <c r="F204" s="221" t="s">
        <v>1171</v>
      </c>
      <c r="G204" s="222" t="s">
        <v>160</v>
      </c>
      <c r="H204" s="223">
        <v>60.799999999999997</v>
      </c>
      <c r="I204" s="224"/>
      <c r="J204" s="225">
        <f>ROUND(I204*H204,2)</f>
        <v>0</v>
      </c>
      <c r="K204" s="221" t="s">
        <v>161</v>
      </c>
      <c r="L204" s="45"/>
      <c r="M204" s="226" t="s">
        <v>1</v>
      </c>
      <c r="N204" s="227" t="s">
        <v>38</v>
      </c>
      <c r="O204" s="92"/>
      <c r="P204" s="228">
        <f>O204*H204</f>
        <v>0</v>
      </c>
      <c r="Q204" s="228">
        <v>0</v>
      </c>
      <c r="R204" s="228">
        <f>Q204*H204</f>
        <v>0</v>
      </c>
      <c r="S204" s="228">
        <v>0.088999999999999996</v>
      </c>
      <c r="T204" s="229">
        <f>S204*H204</f>
        <v>5.4111999999999991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162</v>
      </c>
      <c r="AT204" s="230" t="s">
        <v>157</v>
      </c>
      <c r="AU204" s="230" t="s">
        <v>83</v>
      </c>
      <c r="AY204" s="18" t="s">
        <v>155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81</v>
      </c>
      <c r="BK204" s="231">
        <f>ROUND(I204*H204,2)</f>
        <v>0</v>
      </c>
      <c r="BL204" s="18" t="s">
        <v>162</v>
      </c>
      <c r="BM204" s="230" t="s">
        <v>186</v>
      </c>
    </row>
    <row r="205" s="13" customFormat="1">
      <c r="A205" s="13"/>
      <c r="B205" s="232"/>
      <c r="C205" s="233"/>
      <c r="D205" s="234" t="s">
        <v>163</v>
      </c>
      <c r="E205" s="235" t="s">
        <v>1</v>
      </c>
      <c r="F205" s="236" t="s">
        <v>1142</v>
      </c>
      <c r="G205" s="233"/>
      <c r="H205" s="235" t="s">
        <v>1</v>
      </c>
      <c r="I205" s="237"/>
      <c r="J205" s="233"/>
      <c r="K205" s="233"/>
      <c r="L205" s="238"/>
      <c r="M205" s="239"/>
      <c r="N205" s="240"/>
      <c r="O205" s="240"/>
      <c r="P205" s="240"/>
      <c r="Q205" s="240"/>
      <c r="R205" s="240"/>
      <c r="S205" s="240"/>
      <c r="T205" s="24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2" t="s">
        <v>163</v>
      </c>
      <c r="AU205" s="242" t="s">
        <v>83</v>
      </c>
      <c r="AV205" s="13" t="s">
        <v>81</v>
      </c>
      <c r="AW205" s="13" t="s">
        <v>30</v>
      </c>
      <c r="AX205" s="13" t="s">
        <v>73</v>
      </c>
      <c r="AY205" s="242" t="s">
        <v>155</v>
      </c>
    </row>
    <row r="206" s="14" customFormat="1">
      <c r="A206" s="14"/>
      <c r="B206" s="243"/>
      <c r="C206" s="244"/>
      <c r="D206" s="234" t="s">
        <v>163</v>
      </c>
      <c r="E206" s="245" t="s">
        <v>1</v>
      </c>
      <c r="F206" s="246" t="s">
        <v>525</v>
      </c>
      <c r="G206" s="244"/>
      <c r="H206" s="247">
        <v>43.200000000000003</v>
      </c>
      <c r="I206" s="248"/>
      <c r="J206" s="244"/>
      <c r="K206" s="244"/>
      <c r="L206" s="249"/>
      <c r="M206" s="250"/>
      <c r="N206" s="251"/>
      <c r="O206" s="251"/>
      <c r="P206" s="251"/>
      <c r="Q206" s="251"/>
      <c r="R206" s="251"/>
      <c r="S206" s="251"/>
      <c r="T206" s="25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3" t="s">
        <v>163</v>
      </c>
      <c r="AU206" s="253" t="s">
        <v>83</v>
      </c>
      <c r="AV206" s="14" t="s">
        <v>83</v>
      </c>
      <c r="AW206" s="14" t="s">
        <v>30</v>
      </c>
      <c r="AX206" s="14" t="s">
        <v>73</v>
      </c>
      <c r="AY206" s="253" t="s">
        <v>155</v>
      </c>
    </row>
    <row r="207" s="14" customFormat="1">
      <c r="A207" s="14"/>
      <c r="B207" s="243"/>
      <c r="C207" s="244"/>
      <c r="D207" s="234" t="s">
        <v>163</v>
      </c>
      <c r="E207" s="245" t="s">
        <v>1</v>
      </c>
      <c r="F207" s="246" t="s">
        <v>528</v>
      </c>
      <c r="G207" s="244"/>
      <c r="H207" s="247">
        <v>7.2000000000000002</v>
      </c>
      <c r="I207" s="248"/>
      <c r="J207" s="244"/>
      <c r="K207" s="244"/>
      <c r="L207" s="249"/>
      <c r="M207" s="250"/>
      <c r="N207" s="251"/>
      <c r="O207" s="251"/>
      <c r="P207" s="251"/>
      <c r="Q207" s="251"/>
      <c r="R207" s="251"/>
      <c r="S207" s="251"/>
      <c r="T207" s="25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3" t="s">
        <v>163</v>
      </c>
      <c r="AU207" s="253" t="s">
        <v>83</v>
      </c>
      <c r="AV207" s="14" t="s">
        <v>83</v>
      </c>
      <c r="AW207" s="14" t="s">
        <v>30</v>
      </c>
      <c r="AX207" s="14" t="s">
        <v>73</v>
      </c>
      <c r="AY207" s="253" t="s">
        <v>155</v>
      </c>
    </row>
    <row r="208" s="14" customFormat="1">
      <c r="A208" s="14"/>
      <c r="B208" s="243"/>
      <c r="C208" s="244"/>
      <c r="D208" s="234" t="s">
        <v>163</v>
      </c>
      <c r="E208" s="245" t="s">
        <v>1</v>
      </c>
      <c r="F208" s="246" t="s">
        <v>530</v>
      </c>
      <c r="G208" s="244"/>
      <c r="H208" s="247">
        <v>5</v>
      </c>
      <c r="I208" s="248"/>
      <c r="J208" s="244"/>
      <c r="K208" s="244"/>
      <c r="L208" s="249"/>
      <c r="M208" s="250"/>
      <c r="N208" s="251"/>
      <c r="O208" s="251"/>
      <c r="P208" s="251"/>
      <c r="Q208" s="251"/>
      <c r="R208" s="251"/>
      <c r="S208" s="251"/>
      <c r="T208" s="25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3" t="s">
        <v>163</v>
      </c>
      <c r="AU208" s="253" t="s">
        <v>83</v>
      </c>
      <c r="AV208" s="14" t="s">
        <v>83</v>
      </c>
      <c r="AW208" s="14" t="s">
        <v>30</v>
      </c>
      <c r="AX208" s="14" t="s">
        <v>73</v>
      </c>
      <c r="AY208" s="253" t="s">
        <v>155</v>
      </c>
    </row>
    <row r="209" s="14" customFormat="1">
      <c r="A209" s="14"/>
      <c r="B209" s="243"/>
      <c r="C209" s="244"/>
      <c r="D209" s="234" t="s">
        <v>163</v>
      </c>
      <c r="E209" s="245" t="s">
        <v>1</v>
      </c>
      <c r="F209" s="246" t="s">
        <v>529</v>
      </c>
      <c r="G209" s="244"/>
      <c r="H209" s="247">
        <v>2.1600000000000001</v>
      </c>
      <c r="I209" s="248"/>
      <c r="J209" s="244"/>
      <c r="K209" s="244"/>
      <c r="L209" s="249"/>
      <c r="M209" s="250"/>
      <c r="N209" s="251"/>
      <c r="O209" s="251"/>
      <c r="P209" s="251"/>
      <c r="Q209" s="251"/>
      <c r="R209" s="251"/>
      <c r="S209" s="251"/>
      <c r="T209" s="25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3" t="s">
        <v>163</v>
      </c>
      <c r="AU209" s="253" t="s">
        <v>83</v>
      </c>
      <c r="AV209" s="14" t="s">
        <v>83</v>
      </c>
      <c r="AW209" s="14" t="s">
        <v>30</v>
      </c>
      <c r="AX209" s="14" t="s">
        <v>73</v>
      </c>
      <c r="AY209" s="253" t="s">
        <v>155</v>
      </c>
    </row>
    <row r="210" s="14" customFormat="1">
      <c r="A210" s="14"/>
      <c r="B210" s="243"/>
      <c r="C210" s="244"/>
      <c r="D210" s="234" t="s">
        <v>163</v>
      </c>
      <c r="E210" s="245" t="s">
        <v>1</v>
      </c>
      <c r="F210" s="246" t="s">
        <v>539</v>
      </c>
      <c r="G210" s="244"/>
      <c r="H210" s="247">
        <v>1.8</v>
      </c>
      <c r="I210" s="248"/>
      <c r="J210" s="244"/>
      <c r="K210" s="244"/>
      <c r="L210" s="249"/>
      <c r="M210" s="250"/>
      <c r="N210" s="251"/>
      <c r="O210" s="251"/>
      <c r="P210" s="251"/>
      <c r="Q210" s="251"/>
      <c r="R210" s="251"/>
      <c r="S210" s="251"/>
      <c r="T210" s="25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3" t="s">
        <v>163</v>
      </c>
      <c r="AU210" s="253" t="s">
        <v>83</v>
      </c>
      <c r="AV210" s="14" t="s">
        <v>83</v>
      </c>
      <c r="AW210" s="14" t="s">
        <v>30</v>
      </c>
      <c r="AX210" s="14" t="s">
        <v>73</v>
      </c>
      <c r="AY210" s="253" t="s">
        <v>155</v>
      </c>
    </row>
    <row r="211" s="14" customFormat="1">
      <c r="A211" s="14"/>
      <c r="B211" s="243"/>
      <c r="C211" s="244"/>
      <c r="D211" s="234" t="s">
        <v>163</v>
      </c>
      <c r="E211" s="245" t="s">
        <v>1</v>
      </c>
      <c r="F211" s="246" t="s">
        <v>540</v>
      </c>
      <c r="G211" s="244"/>
      <c r="H211" s="247">
        <v>1.44</v>
      </c>
      <c r="I211" s="248"/>
      <c r="J211" s="244"/>
      <c r="K211" s="244"/>
      <c r="L211" s="249"/>
      <c r="M211" s="250"/>
      <c r="N211" s="251"/>
      <c r="O211" s="251"/>
      <c r="P211" s="251"/>
      <c r="Q211" s="251"/>
      <c r="R211" s="251"/>
      <c r="S211" s="251"/>
      <c r="T211" s="252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3" t="s">
        <v>163</v>
      </c>
      <c r="AU211" s="253" t="s">
        <v>83</v>
      </c>
      <c r="AV211" s="14" t="s">
        <v>83</v>
      </c>
      <c r="AW211" s="14" t="s">
        <v>30</v>
      </c>
      <c r="AX211" s="14" t="s">
        <v>73</v>
      </c>
      <c r="AY211" s="253" t="s">
        <v>155</v>
      </c>
    </row>
    <row r="212" s="15" customFormat="1">
      <c r="A212" s="15"/>
      <c r="B212" s="254"/>
      <c r="C212" s="255"/>
      <c r="D212" s="234" t="s">
        <v>163</v>
      </c>
      <c r="E212" s="256" t="s">
        <v>1</v>
      </c>
      <c r="F212" s="257" t="s">
        <v>166</v>
      </c>
      <c r="G212" s="255"/>
      <c r="H212" s="258">
        <v>60.799999999999997</v>
      </c>
      <c r="I212" s="259"/>
      <c r="J212" s="255"/>
      <c r="K212" s="255"/>
      <c r="L212" s="260"/>
      <c r="M212" s="261"/>
      <c r="N212" s="262"/>
      <c r="O212" s="262"/>
      <c r="P212" s="262"/>
      <c r="Q212" s="262"/>
      <c r="R212" s="262"/>
      <c r="S212" s="262"/>
      <c r="T212" s="263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4" t="s">
        <v>163</v>
      </c>
      <c r="AU212" s="264" t="s">
        <v>83</v>
      </c>
      <c r="AV212" s="15" t="s">
        <v>162</v>
      </c>
      <c r="AW212" s="15" t="s">
        <v>30</v>
      </c>
      <c r="AX212" s="15" t="s">
        <v>81</v>
      </c>
      <c r="AY212" s="264" t="s">
        <v>155</v>
      </c>
    </row>
    <row r="213" s="2" customFormat="1" ht="24.15" customHeight="1">
      <c r="A213" s="39"/>
      <c r="B213" s="40"/>
      <c r="C213" s="219" t="s">
        <v>193</v>
      </c>
      <c r="D213" s="219" t="s">
        <v>157</v>
      </c>
      <c r="E213" s="220" t="s">
        <v>1172</v>
      </c>
      <c r="F213" s="221" t="s">
        <v>1173</v>
      </c>
      <c r="G213" s="222" t="s">
        <v>160</v>
      </c>
      <c r="H213" s="223">
        <v>379.90499999999997</v>
      </c>
      <c r="I213" s="224"/>
      <c r="J213" s="225">
        <f>ROUND(I213*H213,2)</f>
        <v>0</v>
      </c>
      <c r="K213" s="221" t="s">
        <v>161</v>
      </c>
      <c r="L213" s="45"/>
      <c r="M213" s="226" t="s">
        <v>1</v>
      </c>
      <c r="N213" s="227" t="s">
        <v>38</v>
      </c>
      <c r="O213" s="92"/>
      <c r="P213" s="228">
        <f>O213*H213</f>
        <v>0</v>
      </c>
      <c r="Q213" s="228">
        <v>0</v>
      </c>
      <c r="R213" s="228">
        <f>Q213*H213</f>
        <v>0</v>
      </c>
      <c r="S213" s="228">
        <v>0.052999999999999998</v>
      </c>
      <c r="T213" s="229">
        <f>S213*H213</f>
        <v>20.134964999999998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162</v>
      </c>
      <c r="AT213" s="230" t="s">
        <v>157</v>
      </c>
      <c r="AU213" s="230" t="s">
        <v>83</v>
      </c>
      <c r="AY213" s="18" t="s">
        <v>155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81</v>
      </c>
      <c r="BK213" s="231">
        <f>ROUND(I213*H213,2)</f>
        <v>0</v>
      </c>
      <c r="BL213" s="18" t="s">
        <v>162</v>
      </c>
      <c r="BM213" s="230" t="s">
        <v>196</v>
      </c>
    </row>
    <row r="214" s="13" customFormat="1">
      <c r="A214" s="13"/>
      <c r="B214" s="232"/>
      <c r="C214" s="233"/>
      <c r="D214" s="234" t="s">
        <v>163</v>
      </c>
      <c r="E214" s="235" t="s">
        <v>1</v>
      </c>
      <c r="F214" s="236" t="s">
        <v>1142</v>
      </c>
      <c r="G214" s="233"/>
      <c r="H214" s="235" t="s">
        <v>1</v>
      </c>
      <c r="I214" s="237"/>
      <c r="J214" s="233"/>
      <c r="K214" s="233"/>
      <c r="L214" s="238"/>
      <c r="M214" s="239"/>
      <c r="N214" s="240"/>
      <c r="O214" s="240"/>
      <c r="P214" s="240"/>
      <c r="Q214" s="240"/>
      <c r="R214" s="240"/>
      <c r="S214" s="240"/>
      <c r="T214" s="24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2" t="s">
        <v>163</v>
      </c>
      <c r="AU214" s="242" t="s">
        <v>83</v>
      </c>
      <c r="AV214" s="13" t="s">
        <v>81</v>
      </c>
      <c r="AW214" s="13" t="s">
        <v>30</v>
      </c>
      <c r="AX214" s="13" t="s">
        <v>73</v>
      </c>
      <c r="AY214" s="242" t="s">
        <v>155</v>
      </c>
    </row>
    <row r="215" s="14" customFormat="1">
      <c r="A215" s="14"/>
      <c r="B215" s="243"/>
      <c r="C215" s="244"/>
      <c r="D215" s="234" t="s">
        <v>163</v>
      </c>
      <c r="E215" s="245" t="s">
        <v>1</v>
      </c>
      <c r="F215" s="246" t="s">
        <v>1174</v>
      </c>
      <c r="G215" s="244"/>
      <c r="H215" s="247">
        <v>244.44</v>
      </c>
      <c r="I215" s="248"/>
      <c r="J215" s="244"/>
      <c r="K215" s="244"/>
      <c r="L215" s="249"/>
      <c r="M215" s="250"/>
      <c r="N215" s="251"/>
      <c r="O215" s="251"/>
      <c r="P215" s="251"/>
      <c r="Q215" s="251"/>
      <c r="R215" s="251"/>
      <c r="S215" s="251"/>
      <c r="T215" s="25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3" t="s">
        <v>163</v>
      </c>
      <c r="AU215" s="253" t="s">
        <v>83</v>
      </c>
      <c r="AV215" s="14" t="s">
        <v>83</v>
      </c>
      <c r="AW215" s="14" t="s">
        <v>30</v>
      </c>
      <c r="AX215" s="14" t="s">
        <v>73</v>
      </c>
      <c r="AY215" s="253" t="s">
        <v>155</v>
      </c>
    </row>
    <row r="216" s="14" customFormat="1">
      <c r="A216" s="14"/>
      <c r="B216" s="243"/>
      <c r="C216" s="244"/>
      <c r="D216" s="234" t="s">
        <v>163</v>
      </c>
      <c r="E216" s="245" t="s">
        <v>1</v>
      </c>
      <c r="F216" s="246" t="s">
        <v>1175</v>
      </c>
      <c r="G216" s="244"/>
      <c r="H216" s="247">
        <v>30.75</v>
      </c>
      <c r="I216" s="248"/>
      <c r="J216" s="244"/>
      <c r="K216" s="244"/>
      <c r="L216" s="249"/>
      <c r="M216" s="250"/>
      <c r="N216" s="251"/>
      <c r="O216" s="251"/>
      <c r="P216" s="251"/>
      <c r="Q216" s="251"/>
      <c r="R216" s="251"/>
      <c r="S216" s="251"/>
      <c r="T216" s="25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3" t="s">
        <v>163</v>
      </c>
      <c r="AU216" s="253" t="s">
        <v>83</v>
      </c>
      <c r="AV216" s="14" t="s">
        <v>83</v>
      </c>
      <c r="AW216" s="14" t="s">
        <v>30</v>
      </c>
      <c r="AX216" s="14" t="s">
        <v>73</v>
      </c>
      <c r="AY216" s="253" t="s">
        <v>155</v>
      </c>
    </row>
    <row r="217" s="14" customFormat="1">
      <c r="A217" s="14"/>
      <c r="B217" s="243"/>
      <c r="C217" s="244"/>
      <c r="D217" s="234" t="s">
        <v>163</v>
      </c>
      <c r="E217" s="245" t="s">
        <v>1</v>
      </c>
      <c r="F217" s="246" t="s">
        <v>527</v>
      </c>
      <c r="G217" s="244"/>
      <c r="H217" s="247">
        <v>15.75</v>
      </c>
      <c r="I217" s="248"/>
      <c r="J217" s="244"/>
      <c r="K217" s="244"/>
      <c r="L217" s="249"/>
      <c r="M217" s="250"/>
      <c r="N217" s="251"/>
      <c r="O217" s="251"/>
      <c r="P217" s="251"/>
      <c r="Q217" s="251"/>
      <c r="R217" s="251"/>
      <c r="S217" s="251"/>
      <c r="T217" s="25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3" t="s">
        <v>163</v>
      </c>
      <c r="AU217" s="253" t="s">
        <v>83</v>
      </c>
      <c r="AV217" s="14" t="s">
        <v>83</v>
      </c>
      <c r="AW217" s="14" t="s">
        <v>30</v>
      </c>
      <c r="AX217" s="14" t="s">
        <v>73</v>
      </c>
      <c r="AY217" s="253" t="s">
        <v>155</v>
      </c>
    </row>
    <row r="218" s="14" customFormat="1">
      <c r="A218" s="14"/>
      <c r="B218" s="243"/>
      <c r="C218" s="244"/>
      <c r="D218" s="234" t="s">
        <v>163</v>
      </c>
      <c r="E218" s="245" t="s">
        <v>1</v>
      </c>
      <c r="F218" s="246" t="s">
        <v>533</v>
      </c>
      <c r="G218" s="244"/>
      <c r="H218" s="247">
        <v>25.704000000000001</v>
      </c>
      <c r="I218" s="248"/>
      <c r="J218" s="244"/>
      <c r="K218" s="244"/>
      <c r="L218" s="249"/>
      <c r="M218" s="250"/>
      <c r="N218" s="251"/>
      <c r="O218" s="251"/>
      <c r="P218" s="251"/>
      <c r="Q218" s="251"/>
      <c r="R218" s="251"/>
      <c r="S218" s="251"/>
      <c r="T218" s="25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3" t="s">
        <v>163</v>
      </c>
      <c r="AU218" s="253" t="s">
        <v>83</v>
      </c>
      <c r="AV218" s="14" t="s">
        <v>83</v>
      </c>
      <c r="AW218" s="14" t="s">
        <v>30</v>
      </c>
      <c r="AX218" s="14" t="s">
        <v>73</v>
      </c>
      <c r="AY218" s="253" t="s">
        <v>155</v>
      </c>
    </row>
    <row r="219" s="14" customFormat="1">
      <c r="A219" s="14"/>
      <c r="B219" s="243"/>
      <c r="C219" s="244"/>
      <c r="D219" s="234" t="s">
        <v>163</v>
      </c>
      <c r="E219" s="245" t="s">
        <v>1</v>
      </c>
      <c r="F219" s="246" t="s">
        <v>534</v>
      </c>
      <c r="G219" s="244"/>
      <c r="H219" s="247">
        <v>17.135999999999999</v>
      </c>
      <c r="I219" s="248"/>
      <c r="J219" s="244"/>
      <c r="K219" s="244"/>
      <c r="L219" s="249"/>
      <c r="M219" s="250"/>
      <c r="N219" s="251"/>
      <c r="O219" s="251"/>
      <c r="P219" s="251"/>
      <c r="Q219" s="251"/>
      <c r="R219" s="251"/>
      <c r="S219" s="251"/>
      <c r="T219" s="25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3" t="s">
        <v>163</v>
      </c>
      <c r="AU219" s="253" t="s">
        <v>83</v>
      </c>
      <c r="AV219" s="14" t="s">
        <v>83</v>
      </c>
      <c r="AW219" s="14" t="s">
        <v>30</v>
      </c>
      <c r="AX219" s="14" t="s">
        <v>73</v>
      </c>
      <c r="AY219" s="253" t="s">
        <v>155</v>
      </c>
    </row>
    <row r="220" s="14" customFormat="1">
      <c r="A220" s="14"/>
      <c r="B220" s="243"/>
      <c r="C220" s="244"/>
      <c r="D220" s="234" t="s">
        <v>163</v>
      </c>
      <c r="E220" s="245" t="s">
        <v>1</v>
      </c>
      <c r="F220" s="246" t="s">
        <v>535</v>
      </c>
      <c r="G220" s="244"/>
      <c r="H220" s="247">
        <v>36</v>
      </c>
      <c r="I220" s="248"/>
      <c r="J220" s="244"/>
      <c r="K220" s="244"/>
      <c r="L220" s="249"/>
      <c r="M220" s="250"/>
      <c r="N220" s="251"/>
      <c r="O220" s="251"/>
      <c r="P220" s="251"/>
      <c r="Q220" s="251"/>
      <c r="R220" s="251"/>
      <c r="S220" s="251"/>
      <c r="T220" s="252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3" t="s">
        <v>163</v>
      </c>
      <c r="AU220" s="253" t="s">
        <v>83</v>
      </c>
      <c r="AV220" s="14" t="s">
        <v>83</v>
      </c>
      <c r="AW220" s="14" t="s">
        <v>30</v>
      </c>
      <c r="AX220" s="14" t="s">
        <v>73</v>
      </c>
      <c r="AY220" s="253" t="s">
        <v>155</v>
      </c>
    </row>
    <row r="221" s="14" customFormat="1">
      <c r="A221" s="14"/>
      <c r="B221" s="243"/>
      <c r="C221" s="244"/>
      <c r="D221" s="234" t="s">
        <v>163</v>
      </c>
      <c r="E221" s="245" t="s">
        <v>1</v>
      </c>
      <c r="F221" s="246" t="s">
        <v>538</v>
      </c>
      <c r="G221" s="244"/>
      <c r="H221" s="247">
        <v>10.125</v>
      </c>
      <c r="I221" s="248"/>
      <c r="J221" s="244"/>
      <c r="K221" s="244"/>
      <c r="L221" s="249"/>
      <c r="M221" s="250"/>
      <c r="N221" s="251"/>
      <c r="O221" s="251"/>
      <c r="P221" s="251"/>
      <c r="Q221" s="251"/>
      <c r="R221" s="251"/>
      <c r="S221" s="251"/>
      <c r="T221" s="252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3" t="s">
        <v>163</v>
      </c>
      <c r="AU221" s="253" t="s">
        <v>83</v>
      </c>
      <c r="AV221" s="14" t="s">
        <v>83</v>
      </c>
      <c r="AW221" s="14" t="s">
        <v>30</v>
      </c>
      <c r="AX221" s="14" t="s">
        <v>73</v>
      </c>
      <c r="AY221" s="253" t="s">
        <v>155</v>
      </c>
    </row>
    <row r="222" s="15" customFormat="1">
      <c r="A222" s="15"/>
      <c r="B222" s="254"/>
      <c r="C222" s="255"/>
      <c r="D222" s="234" t="s">
        <v>163</v>
      </c>
      <c r="E222" s="256" t="s">
        <v>1</v>
      </c>
      <c r="F222" s="257" t="s">
        <v>166</v>
      </c>
      <c r="G222" s="255"/>
      <c r="H222" s="258">
        <v>379.90500000000003</v>
      </c>
      <c r="I222" s="259"/>
      <c r="J222" s="255"/>
      <c r="K222" s="255"/>
      <c r="L222" s="260"/>
      <c r="M222" s="261"/>
      <c r="N222" s="262"/>
      <c r="O222" s="262"/>
      <c r="P222" s="262"/>
      <c r="Q222" s="262"/>
      <c r="R222" s="262"/>
      <c r="S222" s="262"/>
      <c r="T222" s="263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64" t="s">
        <v>163</v>
      </c>
      <c r="AU222" s="264" t="s">
        <v>83</v>
      </c>
      <c r="AV222" s="15" t="s">
        <v>162</v>
      </c>
      <c r="AW222" s="15" t="s">
        <v>30</v>
      </c>
      <c r="AX222" s="15" t="s">
        <v>81</v>
      </c>
      <c r="AY222" s="264" t="s">
        <v>155</v>
      </c>
    </row>
    <row r="223" s="2" customFormat="1" ht="24.15" customHeight="1">
      <c r="A223" s="39"/>
      <c r="B223" s="40"/>
      <c r="C223" s="219" t="s">
        <v>175</v>
      </c>
      <c r="D223" s="219" t="s">
        <v>157</v>
      </c>
      <c r="E223" s="220" t="s">
        <v>1176</v>
      </c>
      <c r="F223" s="221" t="s">
        <v>1177</v>
      </c>
      <c r="G223" s="222" t="s">
        <v>160</v>
      </c>
      <c r="H223" s="223">
        <v>201.40000000000001</v>
      </c>
      <c r="I223" s="224"/>
      <c r="J223" s="225">
        <f>ROUND(I223*H223,2)</f>
        <v>0</v>
      </c>
      <c r="K223" s="221" t="s">
        <v>161</v>
      </c>
      <c r="L223" s="45"/>
      <c r="M223" s="226" t="s">
        <v>1</v>
      </c>
      <c r="N223" s="227" t="s">
        <v>38</v>
      </c>
      <c r="O223" s="92"/>
      <c r="P223" s="228">
        <f>O223*H223</f>
        <v>0</v>
      </c>
      <c r="Q223" s="228">
        <v>0</v>
      </c>
      <c r="R223" s="228">
        <f>Q223*H223</f>
        <v>0</v>
      </c>
      <c r="S223" s="228">
        <v>0.050000000000000003</v>
      </c>
      <c r="T223" s="229">
        <f>S223*H223</f>
        <v>10.07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0" t="s">
        <v>162</v>
      </c>
      <c r="AT223" s="230" t="s">
        <v>157</v>
      </c>
      <c r="AU223" s="230" t="s">
        <v>83</v>
      </c>
      <c r="AY223" s="18" t="s">
        <v>155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8" t="s">
        <v>81</v>
      </c>
      <c r="BK223" s="231">
        <f>ROUND(I223*H223,2)</f>
        <v>0</v>
      </c>
      <c r="BL223" s="18" t="s">
        <v>162</v>
      </c>
      <c r="BM223" s="230" t="s">
        <v>200</v>
      </c>
    </row>
    <row r="224" s="13" customFormat="1">
      <c r="A224" s="13"/>
      <c r="B224" s="232"/>
      <c r="C224" s="233"/>
      <c r="D224" s="234" t="s">
        <v>163</v>
      </c>
      <c r="E224" s="235" t="s">
        <v>1</v>
      </c>
      <c r="F224" s="236" t="s">
        <v>1142</v>
      </c>
      <c r="G224" s="233"/>
      <c r="H224" s="235" t="s">
        <v>1</v>
      </c>
      <c r="I224" s="237"/>
      <c r="J224" s="233"/>
      <c r="K224" s="233"/>
      <c r="L224" s="238"/>
      <c r="M224" s="239"/>
      <c r="N224" s="240"/>
      <c r="O224" s="240"/>
      <c r="P224" s="240"/>
      <c r="Q224" s="240"/>
      <c r="R224" s="240"/>
      <c r="S224" s="240"/>
      <c r="T224" s="24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2" t="s">
        <v>163</v>
      </c>
      <c r="AU224" s="242" t="s">
        <v>83</v>
      </c>
      <c r="AV224" s="13" t="s">
        <v>81</v>
      </c>
      <c r="AW224" s="13" t="s">
        <v>30</v>
      </c>
      <c r="AX224" s="13" t="s">
        <v>73</v>
      </c>
      <c r="AY224" s="242" t="s">
        <v>155</v>
      </c>
    </row>
    <row r="225" s="14" customFormat="1">
      <c r="A225" s="14"/>
      <c r="B225" s="243"/>
      <c r="C225" s="244"/>
      <c r="D225" s="234" t="s">
        <v>163</v>
      </c>
      <c r="E225" s="245" t="s">
        <v>1</v>
      </c>
      <c r="F225" s="246" t="s">
        <v>531</v>
      </c>
      <c r="G225" s="244"/>
      <c r="H225" s="247">
        <v>120.84</v>
      </c>
      <c r="I225" s="248"/>
      <c r="J225" s="244"/>
      <c r="K225" s="244"/>
      <c r="L225" s="249"/>
      <c r="M225" s="250"/>
      <c r="N225" s="251"/>
      <c r="O225" s="251"/>
      <c r="P225" s="251"/>
      <c r="Q225" s="251"/>
      <c r="R225" s="251"/>
      <c r="S225" s="251"/>
      <c r="T225" s="252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3" t="s">
        <v>163</v>
      </c>
      <c r="AU225" s="253" t="s">
        <v>83</v>
      </c>
      <c r="AV225" s="14" t="s">
        <v>83</v>
      </c>
      <c r="AW225" s="14" t="s">
        <v>30</v>
      </c>
      <c r="AX225" s="14" t="s">
        <v>73</v>
      </c>
      <c r="AY225" s="253" t="s">
        <v>155</v>
      </c>
    </row>
    <row r="226" s="14" customFormat="1">
      <c r="A226" s="14"/>
      <c r="B226" s="243"/>
      <c r="C226" s="244"/>
      <c r="D226" s="234" t="s">
        <v>163</v>
      </c>
      <c r="E226" s="245" t="s">
        <v>1</v>
      </c>
      <c r="F226" s="246" t="s">
        <v>532</v>
      </c>
      <c r="G226" s="244"/>
      <c r="H226" s="247">
        <v>80.560000000000002</v>
      </c>
      <c r="I226" s="248"/>
      <c r="J226" s="244"/>
      <c r="K226" s="244"/>
      <c r="L226" s="249"/>
      <c r="M226" s="250"/>
      <c r="N226" s="251"/>
      <c r="O226" s="251"/>
      <c r="P226" s="251"/>
      <c r="Q226" s="251"/>
      <c r="R226" s="251"/>
      <c r="S226" s="251"/>
      <c r="T226" s="25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3" t="s">
        <v>163</v>
      </c>
      <c r="AU226" s="253" t="s">
        <v>83</v>
      </c>
      <c r="AV226" s="14" t="s">
        <v>83</v>
      </c>
      <c r="AW226" s="14" t="s">
        <v>30</v>
      </c>
      <c r="AX226" s="14" t="s">
        <v>73</v>
      </c>
      <c r="AY226" s="253" t="s">
        <v>155</v>
      </c>
    </row>
    <row r="227" s="15" customFormat="1">
      <c r="A227" s="15"/>
      <c r="B227" s="254"/>
      <c r="C227" s="255"/>
      <c r="D227" s="234" t="s">
        <v>163</v>
      </c>
      <c r="E227" s="256" t="s">
        <v>1</v>
      </c>
      <c r="F227" s="257" t="s">
        <v>166</v>
      </c>
      <c r="G227" s="255"/>
      <c r="H227" s="258">
        <v>201.40000000000001</v>
      </c>
      <c r="I227" s="259"/>
      <c r="J227" s="255"/>
      <c r="K227" s="255"/>
      <c r="L227" s="260"/>
      <c r="M227" s="261"/>
      <c r="N227" s="262"/>
      <c r="O227" s="262"/>
      <c r="P227" s="262"/>
      <c r="Q227" s="262"/>
      <c r="R227" s="262"/>
      <c r="S227" s="262"/>
      <c r="T227" s="263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64" t="s">
        <v>163</v>
      </c>
      <c r="AU227" s="264" t="s">
        <v>83</v>
      </c>
      <c r="AV227" s="15" t="s">
        <v>162</v>
      </c>
      <c r="AW227" s="15" t="s">
        <v>30</v>
      </c>
      <c r="AX227" s="15" t="s">
        <v>81</v>
      </c>
      <c r="AY227" s="264" t="s">
        <v>155</v>
      </c>
    </row>
    <row r="228" s="2" customFormat="1" ht="21.75" customHeight="1">
      <c r="A228" s="39"/>
      <c r="B228" s="40"/>
      <c r="C228" s="219" t="s">
        <v>203</v>
      </c>
      <c r="D228" s="219" t="s">
        <v>157</v>
      </c>
      <c r="E228" s="220" t="s">
        <v>1178</v>
      </c>
      <c r="F228" s="221" t="s">
        <v>1179</v>
      </c>
      <c r="G228" s="222" t="s">
        <v>160</v>
      </c>
      <c r="H228" s="223">
        <v>24.286000000000001</v>
      </c>
      <c r="I228" s="224"/>
      <c r="J228" s="225">
        <f>ROUND(I228*H228,2)</f>
        <v>0</v>
      </c>
      <c r="K228" s="221" t="s">
        <v>161</v>
      </c>
      <c r="L228" s="45"/>
      <c r="M228" s="226" t="s">
        <v>1</v>
      </c>
      <c r="N228" s="227" t="s">
        <v>38</v>
      </c>
      <c r="O228" s="92"/>
      <c r="P228" s="228">
        <f>O228*H228</f>
        <v>0</v>
      </c>
      <c r="Q228" s="228">
        <v>0</v>
      </c>
      <c r="R228" s="228">
        <f>Q228*H228</f>
        <v>0</v>
      </c>
      <c r="S228" s="228">
        <v>0.063</v>
      </c>
      <c r="T228" s="229">
        <f>S228*H228</f>
        <v>1.5300180000000001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0" t="s">
        <v>162</v>
      </c>
      <c r="AT228" s="230" t="s">
        <v>157</v>
      </c>
      <c r="AU228" s="230" t="s">
        <v>83</v>
      </c>
      <c r="AY228" s="18" t="s">
        <v>155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8" t="s">
        <v>81</v>
      </c>
      <c r="BK228" s="231">
        <f>ROUND(I228*H228,2)</f>
        <v>0</v>
      </c>
      <c r="BL228" s="18" t="s">
        <v>162</v>
      </c>
      <c r="BM228" s="230" t="s">
        <v>206</v>
      </c>
    </row>
    <row r="229" s="13" customFormat="1">
      <c r="A229" s="13"/>
      <c r="B229" s="232"/>
      <c r="C229" s="233"/>
      <c r="D229" s="234" t="s">
        <v>163</v>
      </c>
      <c r="E229" s="235" t="s">
        <v>1</v>
      </c>
      <c r="F229" s="236" t="s">
        <v>1142</v>
      </c>
      <c r="G229" s="233"/>
      <c r="H229" s="235" t="s">
        <v>1</v>
      </c>
      <c r="I229" s="237"/>
      <c r="J229" s="233"/>
      <c r="K229" s="233"/>
      <c r="L229" s="238"/>
      <c r="M229" s="239"/>
      <c r="N229" s="240"/>
      <c r="O229" s="240"/>
      <c r="P229" s="240"/>
      <c r="Q229" s="240"/>
      <c r="R229" s="240"/>
      <c r="S229" s="240"/>
      <c r="T229" s="24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2" t="s">
        <v>163</v>
      </c>
      <c r="AU229" s="242" t="s">
        <v>83</v>
      </c>
      <c r="AV229" s="13" t="s">
        <v>81</v>
      </c>
      <c r="AW229" s="13" t="s">
        <v>30</v>
      </c>
      <c r="AX229" s="13" t="s">
        <v>73</v>
      </c>
      <c r="AY229" s="242" t="s">
        <v>155</v>
      </c>
    </row>
    <row r="230" s="14" customFormat="1">
      <c r="A230" s="14"/>
      <c r="B230" s="243"/>
      <c r="C230" s="244"/>
      <c r="D230" s="234" t="s">
        <v>163</v>
      </c>
      <c r="E230" s="245" t="s">
        <v>1</v>
      </c>
      <c r="F230" s="246" t="s">
        <v>935</v>
      </c>
      <c r="G230" s="244"/>
      <c r="H230" s="247">
        <v>8.5700000000000003</v>
      </c>
      <c r="I230" s="248"/>
      <c r="J230" s="244"/>
      <c r="K230" s="244"/>
      <c r="L230" s="249"/>
      <c r="M230" s="250"/>
      <c r="N230" s="251"/>
      <c r="O230" s="251"/>
      <c r="P230" s="251"/>
      <c r="Q230" s="251"/>
      <c r="R230" s="251"/>
      <c r="S230" s="251"/>
      <c r="T230" s="25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3" t="s">
        <v>163</v>
      </c>
      <c r="AU230" s="253" t="s">
        <v>83</v>
      </c>
      <c r="AV230" s="14" t="s">
        <v>83</v>
      </c>
      <c r="AW230" s="14" t="s">
        <v>30</v>
      </c>
      <c r="AX230" s="14" t="s">
        <v>73</v>
      </c>
      <c r="AY230" s="253" t="s">
        <v>155</v>
      </c>
    </row>
    <row r="231" s="14" customFormat="1">
      <c r="A231" s="14"/>
      <c r="B231" s="243"/>
      <c r="C231" s="244"/>
      <c r="D231" s="234" t="s">
        <v>163</v>
      </c>
      <c r="E231" s="245" t="s">
        <v>1</v>
      </c>
      <c r="F231" s="246" t="s">
        <v>536</v>
      </c>
      <c r="G231" s="244"/>
      <c r="H231" s="247">
        <v>4.5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3" t="s">
        <v>163</v>
      </c>
      <c r="AU231" s="253" t="s">
        <v>83</v>
      </c>
      <c r="AV231" s="14" t="s">
        <v>83</v>
      </c>
      <c r="AW231" s="14" t="s">
        <v>30</v>
      </c>
      <c r="AX231" s="14" t="s">
        <v>73</v>
      </c>
      <c r="AY231" s="253" t="s">
        <v>155</v>
      </c>
    </row>
    <row r="232" s="14" customFormat="1">
      <c r="A232" s="14"/>
      <c r="B232" s="243"/>
      <c r="C232" s="244"/>
      <c r="D232" s="234" t="s">
        <v>163</v>
      </c>
      <c r="E232" s="245" t="s">
        <v>1</v>
      </c>
      <c r="F232" s="246" t="s">
        <v>1180</v>
      </c>
      <c r="G232" s="244"/>
      <c r="H232" s="247">
        <v>5.0960000000000001</v>
      </c>
      <c r="I232" s="248"/>
      <c r="J232" s="244"/>
      <c r="K232" s="244"/>
      <c r="L232" s="249"/>
      <c r="M232" s="250"/>
      <c r="N232" s="251"/>
      <c r="O232" s="251"/>
      <c r="P232" s="251"/>
      <c r="Q232" s="251"/>
      <c r="R232" s="251"/>
      <c r="S232" s="251"/>
      <c r="T232" s="25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3" t="s">
        <v>163</v>
      </c>
      <c r="AU232" s="253" t="s">
        <v>83</v>
      </c>
      <c r="AV232" s="14" t="s">
        <v>83</v>
      </c>
      <c r="AW232" s="14" t="s">
        <v>30</v>
      </c>
      <c r="AX232" s="14" t="s">
        <v>73</v>
      </c>
      <c r="AY232" s="253" t="s">
        <v>155</v>
      </c>
    </row>
    <row r="233" s="14" customFormat="1">
      <c r="A233" s="14"/>
      <c r="B233" s="243"/>
      <c r="C233" s="244"/>
      <c r="D233" s="234" t="s">
        <v>163</v>
      </c>
      <c r="E233" s="245" t="s">
        <v>1</v>
      </c>
      <c r="F233" s="246" t="s">
        <v>1181</v>
      </c>
      <c r="G233" s="244"/>
      <c r="H233" s="247">
        <v>6.1200000000000001</v>
      </c>
      <c r="I233" s="248"/>
      <c r="J233" s="244"/>
      <c r="K233" s="244"/>
      <c r="L233" s="249"/>
      <c r="M233" s="250"/>
      <c r="N233" s="251"/>
      <c r="O233" s="251"/>
      <c r="P233" s="251"/>
      <c r="Q233" s="251"/>
      <c r="R233" s="251"/>
      <c r="S233" s="251"/>
      <c r="T233" s="252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3" t="s">
        <v>163</v>
      </c>
      <c r="AU233" s="253" t="s">
        <v>83</v>
      </c>
      <c r="AV233" s="14" t="s">
        <v>83</v>
      </c>
      <c r="AW233" s="14" t="s">
        <v>30</v>
      </c>
      <c r="AX233" s="14" t="s">
        <v>73</v>
      </c>
      <c r="AY233" s="253" t="s">
        <v>155</v>
      </c>
    </row>
    <row r="234" s="15" customFormat="1">
      <c r="A234" s="15"/>
      <c r="B234" s="254"/>
      <c r="C234" s="255"/>
      <c r="D234" s="234" t="s">
        <v>163</v>
      </c>
      <c r="E234" s="256" t="s">
        <v>1</v>
      </c>
      <c r="F234" s="257" t="s">
        <v>166</v>
      </c>
      <c r="G234" s="255"/>
      <c r="H234" s="258">
        <v>24.286000000000001</v>
      </c>
      <c r="I234" s="259"/>
      <c r="J234" s="255"/>
      <c r="K234" s="255"/>
      <c r="L234" s="260"/>
      <c r="M234" s="261"/>
      <c r="N234" s="262"/>
      <c r="O234" s="262"/>
      <c r="P234" s="262"/>
      <c r="Q234" s="262"/>
      <c r="R234" s="262"/>
      <c r="S234" s="262"/>
      <c r="T234" s="263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4" t="s">
        <v>163</v>
      </c>
      <c r="AU234" s="264" t="s">
        <v>83</v>
      </c>
      <c r="AV234" s="15" t="s">
        <v>162</v>
      </c>
      <c r="AW234" s="15" t="s">
        <v>30</v>
      </c>
      <c r="AX234" s="15" t="s">
        <v>81</v>
      </c>
      <c r="AY234" s="264" t="s">
        <v>155</v>
      </c>
    </row>
    <row r="235" s="2" customFormat="1" ht="33" customHeight="1">
      <c r="A235" s="39"/>
      <c r="B235" s="40"/>
      <c r="C235" s="219" t="s">
        <v>180</v>
      </c>
      <c r="D235" s="219" t="s">
        <v>157</v>
      </c>
      <c r="E235" s="220" t="s">
        <v>1182</v>
      </c>
      <c r="F235" s="221" t="s">
        <v>1183</v>
      </c>
      <c r="G235" s="222" t="s">
        <v>160</v>
      </c>
      <c r="H235" s="223">
        <v>660.85500000000002</v>
      </c>
      <c r="I235" s="224"/>
      <c r="J235" s="225">
        <f>ROUND(I235*H235,2)</f>
        <v>0</v>
      </c>
      <c r="K235" s="221" t="s">
        <v>161</v>
      </c>
      <c r="L235" s="45"/>
      <c r="M235" s="226" t="s">
        <v>1</v>
      </c>
      <c r="N235" s="227" t="s">
        <v>38</v>
      </c>
      <c r="O235" s="92"/>
      <c r="P235" s="228">
        <f>O235*H235</f>
        <v>0</v>
      </c>
      <c r="Q235" s="228">
        <v>0</v>
      </c>
      <c r="R235" s="228">
        <f>Q235*H235</f>
        <v>0</v>
      </c>
      <c r="S235" s="228">
        <v>0.045999999999999999</v>
      </c>
      <c r="T235" s="229">
        <f>S235*H235</f>
        <v>30.399329999999999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0" t="s">
        <v>162</v>
      </c>
      <c r="AT235" s="230" t="s">
        <v>157</v>
      </c>
      <c r="AU235" s="230" t="s">
        <v>83</v>
      </c>
      <c r="AY235" s="18" t="s">
        <v>155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8" t="s">
        <v>81</v>
      </c>
      <c r="BK235" s="231">
        <f>ROUND(I235*H235,2)</f>
        <v>0</v>
      </c>
      <c r="BL235" s="18" t="s">
        <v>162</v>
      </c>
      <c r="BM235" s="230" t="s">
        <v>212</v>
      </c>
    </row>
    <row r="236" s="13" customFormat="1">
      <c r="A236" s="13"/>
      <c r="B236" s="232"/>
      <c r="C236" s="233"/>
      <c r="D236" s="234" t="s">
        <v>163</v>
      </c>
      <c r="E236" s="235" t="s">
        <v>1</v>
      </c>
      <c r="F236" s="236" t="s">
        <v>1141</v>
      </c>
      <c r="G236" s="233"/>
      <c r="H236" s="235" t="s">
        <v>1</v>
      </c>
      <c r="I236" s="237"/>
      <c r="J236" s="233"/>
      <c r="K236" s="233"/>
      <c r="L236" s="238"/>
      <c r="M236" s="239"/>
      <c r="N236" s="240"/>
      <c r="O236" s="240"/>
      <c r="P236" s="240"/>
      <c r="Q236" s="240"/>
      <c r="R236" s="240"/>
      <c r="S236" s="240"/>
      <c r="T236" s="24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2" t="s">
        <v>163</v>
      </c>
      <c r="AU236" s="242" t="s">
        <v>83</v>
      </c>
      <c r="AV236" s="13" t="s">
        <v>81</v>
      </c>
      <c r="AW236" s="13" t="s">
        <v>30</v>
      </c>
      <c r="AX236" s="13" t="s">
        <v>73</v>
      </c>
      <c r="AY236" s="242" t="s">
        <v>155</v>
      </c>
    </row>
    <row r="237" s="13" customFormat="1">
      <c r="A237" s="13"/>
      <c r="B237" s="232"/>
      <c r="C237" s="233"/>
      <c r="D237" s="234" t="s">
        <v>163</v>
      </c>
      <c r="E237" s="235" t="s">
        <v>1</v>
      </c>
      <c r="F237" s="236" t="s">
        <v>1142</v>
      </c>
      <c r="G237" s="233"/>
      <c r="H237" s="235" t="s">
        <v>1</v>
      </c>
      <c r="I237" s="237"/>
      <c r="J237" s="233"/>
      <c r="K237" s="233"/>
      <c r="L237" s="238"/>
      <c r="M237" s="239"/>
      <c r="N237" s="240"/>
      <c r="O237" s="240"/>
      <c r="P237" s="240"/>
      <c r="Q237" s="240"/>
      <c r="R237" s="240"/>
      <c r="S237" s="240"/>
      <c r="T237" s="24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2" t="s">
        <v>163</v>
      </c>
      <c r="AU237" s="242" t="s">
        <v>83</v>
      </c>
      <c r="AV237" s="13" t="s">
        <v>81</v>
      </c>
      <c r="AW237" s="13" t="s">
        <v>30</v>
      </c>
      <c r="AX237" s="13" t="s">
        <v>73</v>
      </c>
      <c r="AY237" s="242" t="s">
        <v>155</v>
      </c>
    </row>
    <row r="238" s="14" customFormat="1">
      <c r="A238" s="14"/>
      <c r="B238" s="243"/>
      <c r="C238" s="244"/>
      <c r="D238" s="234" t="s">
        <v>163</v>
      </c>
      <c r="E238" s="245" t="s">
        <v>1</v>
      </c>
      <c r="F238" s="246" t="s">
        <v>449</v>
      </c>
      <c r="G238" s="244"/>
      <c r="H238" s="247">
        <v>523.79999999999995</v>
      </c>
      <c r="I238" s="248"/>
      <c r="J238" s="244"/>
      <c r="K238" s="244"/>
      <c r="L238" s="249"/>
      <c r="M238" s="250"/>
      <c r="N238" s="251"/>
      <c r="O238" s="251"/>
      <c r="P238" s="251"/>
      <c r="Q238" s="251"/>
      <c r="R238" s="251"/>
      <c r="S238" s="251"/>
      <c r="T238" s="25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3" t="s">
        <v>163</v>
      </c>
      <c r="AU238" s="253" t="s">
        <v>83</v>
      </c>
      <c r="AV238" s="14" t="s">
        <v>83</v>
      </c>
      <c r="AW238" s="14" t="s">
        <v>30</v>
      </c>
      <c r="AX238" s="14" t="s">
        <v>73</v>
      </c>
      <c r="AY238" s="253" t="s">
        <v>155</v>
      </c>
    </row>
    <row r="239" s="14" customFormat="1">
      <c r="A239" s="14"/>
      <c r="B239" s="243"/>
      <c r="C239" s="244"/>
      <c r="D239" s="234" t="s">
        <v>163</v>
      </c>
      <c r="E239" s="245" t="s">
        <v>1</v>
      </c>
      <c r="F239" s="246" t="s">
        <v>380</v>
      </c>
      <c r="G239" s="244"/>
      <c r="H239" s="247">
        <v>172.80000000000001</v>
      </c>
      <c r="I239" s="248"/>
      <c r="J239" s="244"/>
      <c r="K239" s="244"/>
      <c r="L239" s="249"/>
      <c r="M239" s="250"/>
      <c r="N239" s="251"/>
      <c r="O239" s="251"/>
      <c r="P239" s="251"/>
      <c r="Q239" s="251"/>
      <c r="R239" s="251"/>
      <c r="S239" s="251"/>
      <c r="T239" s="252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3" t="s">
        <v>163</v>
      </c>
      <c r="AU239" s="253" t="s">
        <v>83</v>
      </c>
      <c r="AV239" s="14" t="s">
        <v>83</v>
      </c>
      <c r="AW239" s="14" t="s">
        <v>30</v>
      </c>
      <c r="AX239" s="14" t="s">
        <v>73</v>
      </c>
      <c r="AY239" s="253" t="s">
        <v>155</v>
      </c>
    </row>
    <row r="240" s="14" customFormat="1">
      <c r="A240" s="14"/>
      <c r="B240" s="243"/>
      <c r="C240" s="244"/>
      <c r="D240" s="234" t="s">
        <v>163</v>
      </c>
      <c r="E240" s="245" t="s">
        <v>1</v>
      </c>
      <c r="F240" s="246" t="s">
        <v>381</v>
      </c>
      <c r="G240" s="244"/>
      <c r="H240" s="247">
        <v>56</v>
      </c>
      <c r="I240" s="248"/>
      <c r="J240" s="244"/>
      <c r="K240" s="244"/>
      <c r="L240" s="249"/>
      <c r="M240" s="250"/>
      <c r="N240" s="251"/>
      <c r="O240" s="251"/>
      <c r="P240" s="251"/>
      <c r="Q240" s="251"/>
      <c r="R240" s="251"/>
      <c r="S240" s="251"/>
      <c r="T240" s="252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3" t="s">
        <v>163</v>
      </c>
      <c r="AU240" s="253" t="s">
        <v>83</v>
      </c>
      <c r="AV240" s="14" t="s">
        <v>83</v>
      </c>
      <c r="AW240" s="14" t="s">
        <v>30</v>
      </c>
      <c r="AX240" s="14" t="s">
        <v>73</v>
      </c>
      <c r="AY240" s="253" t="s">
        <v>155</v>
      </c>
    </row>
    <row r="241" s="14" customFormat="1">
      <c r="A241" s="14"/>
      <c r="B241" s="243"/>
      <c r="C241" s="244"/>
      <c r="D241" s="234" t="s">
        <v>163</v>
      </c>
      <c r="E241" s="245" t="s">
        <v>1</v>
      </c>
      <c r="F241" s="246" t="s">
        <v>382</v>
      </c>
      <c r="G241" s="244"/>
      <c r="H241" s="247">
        <v>31.5</v>
      </c>
      <c r="I241" s="248"/>
      <c r="J241" s="244"/>
      <c r="K241" s="244"/>
      <c r="L241" s="249"/>
      <c r="M241" s="250"/>
      <c r="N241" s="251"/>
      <c r="O241" s="251"/>
      <c r="P241" s="251"/>
      <c r="Q241" s="251"/>
      <c r="R241" s="251"/>
      <c r="S241" s="251"/>
      <c r="T241" s="252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3" t="s">
        <v>163</v>
      </c>
      <c r="AU241" s="253" t="s">
        <v>83</v>
      </c>
      <c r="AV241" s="14" t="s">
        <v>83</v>
      </c>
      <c r="AW241" s="14" t="s">
        <v>30</v>
      </c>
      <c r="AX241" s="14" t="s">
        <v>73</v>
      </c>
      <c r="AY241" s="253" t="s">
        <v>155</v>
      </c>
    </row>
    <row r="242" s="14" customFormat="1">
      <c r="A242" s="14"/>
      <c r="B242" s="243"/>
      <c r="C242" s="244"/>
      <c r="D242" s="234" t="s">
        <v>163</v>
      </c>
      <c r="E242" s="245" t="s">
        <v>1</v>
      </c>
      <c r="F242" s="246" t="s">
        <v>383</v>
      </c>
      <c r="G242" s="244"/>
      <c r="H242" s="247">
        <v>21.600000000000001</v>
      </c>
      <c r="I242" s="248"/>
      <c r="J242" s="244"/>
      <c r="K242" s="244"/>
      <c r="L242" s="249"/>
      <c r="M242" s="250"/>
      <c r="N242" s="251"/>
      <c r="O242" s="251"/>
      <c r="P242" s="251"/>
      <c r="Q242" s="251"/>
      <c r="R242" s="251"/>
      <c r="S242" s="251"/>
      <c r="T242" s="25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3" t="s">
        <v>163</v>
      </c>
      <c r="AU242" s="253" t="s">
        <v>83</v>
      </c>
      <c r="AV242" s="14" t="s">
        <v>83</v>
      </c>
      <c r="AW242" s="14" t="s">
        <v>30</v>
      </c>
      <c r="AX242" s="14" t="s">
        <v>73</v>
      </c>
      <c r="AY242" s="253" t="s">
        <v>155</v>
      </c>
    </row>
    <row r="243" s="14" customFormat="1">
      <c r="A243" s="14"/>
      <c r="B243" s="243"/>
      <c r="C243" s="244"/>
      <c r="D243" s="234" t="s">
        <v>163</v>
      </c>
      <c r="E243" s="245" t="s">
        <v>1</v>
      </c>
      <c r="F243" s="246" t="s">
        <v>384</v>
      </c>
      <c r="G243" s="244"/>
      <c r="H243" s="247">
        <v>8.4000000000000004</v>
      </c>
      <c r="I243" s="248"/>
      <c r="J243" s="244"/>
      <c r="K243" s="244"/>
      <c r="L243" s="249"/>
      <c r="M243" s="250"/>
      <c r="N243" s="251"/>
      <c r="O243" s="251"/>
      <c r="P243" s="251"/>
      <c r="Q243" s="251"/>
      <c r="R243" s="251"/>
      <c r="S243" s="251"/>
      <c r="T243" s="252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3" t="s">
        <v>163</v>
      </c>
      <c r="AU243" s="253" t="s">
        <v>83</v>
      </c>
      <c r="AV243" s="14" t="s">
        <v>83</v>
      </c>
      <c r="AW243" s="14" t="s">
        <v>30</v>
      </c>
      <c r="AX243" s="14" t="s">
        <v>73</v>
      </c>
      <c r="AY243" s="253" t="s">
        <v>155</v>
      </c>
    </row>
    <row r="244" s="14" customFormat="1">
      <c r="A244" s="14"/>
      <c r="B244" s="243"/>
      <c r="C244" s="244"/>
      <c r="D244" s="234" t="s">
        <v>163</v>
      </c>
      <c r="E244" s="245" t="s">
        <v>1</v>
      </c>
      <c r="F244" s="246" t="s">
        <v>385</v>
      </c>
      <c r="G244" s="244"/>
      <c r="H244" s="247">
        <v>14</v>
      </c>
      <c r="I244" s="248"/>
      <c r="J244" s="244"/>
      <c r="K244" s="244"/>
      <c r="L244" s="249"/>
      <c r="M244" s="250"/>
      <c r="N244" s="251"/>
      <c r="O244" s="251"/>
      <c r="P244" s="251"/>
      <c r="Q244" s="251"/>
      <c r="R244" s="251"/>
      <c r="S244" s="251"/>
      <c r="T244" s="25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3" t="s">
        <v>163</v>
      </c>
      <c r="AU244" s="253" t="s">
        <v>83</v>
      </c>
      <c r="AV244" s="14" t="s">
        <v>83</v>
      </c>
      <c r="AW244" s="14" t="s">
        <v>30</v>
      </c>
      <c r="AX244" s="14" t="s">
        <v>73</v>
      </c>
      <c r="AY244" s="253" t="s">
        <v>155</v>
      </c>
    </row>
    <row r="245" s="14" customFormat="1">
      <c r="A245" s="14"/>
      <c r="B245" s="243"/>
      <c r="C245" s="244"/>
      <c r="D245" s="234" t="s">
        <v>163</v>
      </c>
      <c r="E245" s="245" t="s">
        <v>1</v>
      </c>
      <c r="F245" s="246" t="s">
        <v>386</v>
      </c>
      <c r="G245" s="244"/>
      <c r="H245" s="247">
        <v>150</v>
      </c>
      <c r="I245" s="248"/>
      <c r="J245" s="244"/>
      <c r="K245" s="244"/>
      <c r="L245" s="249"/>
      <c r="M245" s="250"/>
      <c r="N245" s="251"/>
      <c r="O245" s="251"/>
      <c r="P245" s="251"/>
      <c r="Q245" s="251"/>
      <c r="R245" s="251"/>
      <c r="S245" s="251"/>
      <c r="T245" s="252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3" t="s">
        <v>163</v>
      </c>
      <c r="AU245" s="253" t="s">
        <v>83</v>
      </c>
      <c r="AV245" s="14" t="s">
        <v>83</v>
      </c>
      <c r="AW245" s="14" t="s">
        <v>30</v>
      </c>
      <c r="AX245" s="14" t="s">
        <v>73</v>
      </c>
      <c r="AY245" s="253" t="s">
        <v>155</v>
      </c>
    </row>
    <row r="246" s="14" customFormat="1">
      <c r="A246" s="14"/>
      <c r="B246" s="243"/>
      <c r="C246" s="244"/>
      <c r="D246" s="234" t="s">
        <v>163</v>
      </c>
      <c r="E246" s="245" t="s">
        <v>1</v>
      </c>
      <c r="F246" s="246" t="s">
        <v>387</v>
      </c>
      <c r="G246" s="244"/>
      <c r="H246" s="247">
        <v>100</v>
      </c>
      <c r="I246" s="248"/>
      <c r="J246" s="244"/>
      <c r="K246" s="244"/>
      <c r="L246" s="249"/>
      <c r="M246" s="250"/>
      <c r="N246" s="251"/>
      <c r="O246" s="251"/>
      <c r="P246" s="251"/>
      <c r="Q246" s="251"/>
      <c r="R246" s="251"/>
      <c r="S246" s="251"/>
      <c r="T246" s="25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3" t="s">
        <v>163</v>
      </c>
      <c r="AU246" s="253" t="s">
        <v>83</v>
      </c>
      <c r="AV246" s="14" t="s">
        <v>83</v>
      </c>
      <c r="AW246" s="14" t="s">
        <v>30</v>
      </c>
      <c r="AX246" s="14" t="s">
        <v>73</v>
      </c>
      <c r="AY246" s="253" t="s">
        <v>155</v>
      </c>
    </row>
    <row r="247" s="14" customFormat="1">
      <c r="A247" s="14"/>
      <c r="B247" s="243"/>
      <c r="C247" s="244"/>
      <c r="D247" s="234" t="s">
        <v>163</v>
      </c>
      <c r="E247" s="245" t="s">
        <v>1</v>
      </c>
      <c r="F247" s="246" t="s">
        <v>388</v>
      </c>
      <c r="G247" s="244"/>
      <c r="H247" s="247">
        <v>53.909999999999997</v>
      </c>
      <c r="I247" s="248"/>
      <c r="J247" s="244"/>
      <c r="K247" s="244"/>
      <c r="L247" s="249"/>
      <c r="M247" s="250"/>
      <c r="N247" s="251"/>
      <c r="O247" s="251"/>
      <c r="P247" s="251"/>
      <c r="Q247" s="251"/>
      <c r="R247" s="251"/>
      <c r="S247" s="251"/>
      <c r="T247" s="252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3" t="s">
        <v>163</v>
      </c>
      <c r="AU247" s="253" t="s">
        <v>83</v>
      </c>
      <c r="AV247" s="14" t="s">
        <v>83</v>
      </c>
      <c r="AW247" s="14" t="s">
        <v>30</v>
      </c>
      <c r="AX247" s="14" t="s">
        <v>73</v>
      </c>
      <c r="AY247" s="253" t="s">
        <v>155</v>
      </c>
    </row>
    <row r="248" s="14" customFormat="1">
      <c r="A248" s="14"/>
      <c r="B248" s="243"/>
      <c r="C248" s="244"/>
      <c r="D248" s="234" t="s">
        <v>163</v>
      </c>
      <c r="E248" s="245" t="s">
        <v>1</v>
      </c>
      <c r="F248" s="246" t="s">
        <v>389</v>
      </c>
      <c r="G248" s="244"/>
      <c r="H248" s="247">
        <v>35.939999999999998</v>
      </c>
      <c r="I248" s="248"/>
      <c r="J248" s="244"/>
      <c r="K248" s="244"/>
      <c r="L248" s="249"/>
      <c r="M248" s="250"/>
      <c r="N248" s="251"/>
      <c r="O248" s="251"/>
      <c r="P248" s="251"/>
      <c r="Q248" s="251"/>
      <c r="R248" s="251"/>
      <c r="S248" s="251"/>
      <c r="T248" s="252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3" t="s">
        <v>163</v>
      </c>
      <c r="AU248" s="253" t="s">
        <v>83</v>
      </c>
      <c r="AV248" s="14" t="s">
        <v>83</v>
      </c>
      <c r="AW248" s="14" t="s">
        <v>30</v>
      </c>
      <c r="AX248" s="14" t="s">
        <v>73</v>
      </c>
      <c r="AY248" s="253" t="s">
        <v>155</v>
      </c>
    </row>
    <row r="249" s="14" customFormat="1">
      <c r="A249" s="14"/>
      <c r="B249" s="243"/>
      <c r="C249" s="244"/>
      <c r="D249" s="234" t="s">
        <v>163</v>
      </c>
      <c r="E249" s="245" t="s">
        <v>1</v>
      </c>
      <c r="F249" s="246" t="s">
        <v>1143</v>
      </c>
      <c r="G249" s="244"/>
      <c r="H249" s="247">
        <v>92</v>
      </c>
      <c r="I249" s="248"/>
      <c r="J249" s="244"/>
      <c r="K249" s="244"/>
      <c r="L249" s="249"/>
      <c r="M249" s="250"/>
      <c r="N249" s="251"/>
      <c r="O249" s="251"/>
      <c r="P249" s="251"/>
      <c r="Q249" s="251"/>
      <c r="R249" s="251"/>
      <c r="S249" s="251"/>
      <c r="T249" s="25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3" t="s">
        <v>163</v>
      </c>
      <c r="AU249" s="253" t="s">
        <v>83</v>
      </c>
      <c r="AV249" s="14" t="s">
        <v>83</v>
      </c>
      <c r="AW249" s="14" t="s">
        <v>30</v>
      </c>
      <c r="AX249" s="14" t="s">
        <v>73</v>
      </c>
      <c r="AY249" s="253" t="s">
        <v>155</v>
      </c>
    </row>
    <row r="250" s="14" customFormat="1">
      <c r="A250" s="14"/>
      <c r="B250" s="243"/>
      <c r="C250" s="244"/>
      <c r="D250" s="234" t="s">
        <v>163</v>
      </c>
      <c r="E250" s="245" t="s">
        <v>1</v>
      </c>
      <c r="F250" s="246" t="s">
        <v>450</v>
      </c>
      <c r="G250" s="244"/>
      <c r="H250" s="247">
        <v>12.449999999999999</v>
      </c>
      <c r="I250" s="248"/>
      <c r="J250" s="244"/>
      <c r="K250" s="244"/>
      <c r="L250" s="249"/>
      <c r="M250" s="250"/>
      <c r="N250" s="251"/>
      <c r="O250" s="251"/>
      <c r="P250" s="251"/>
      <c r="Q250" s="251"/>
      <c r="R250" s="251"/>
      <c r="S250" s="251"/>
      <c r="T250" s="25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3" t="s">
        <v>163</v>
      </c>
      <c r="AU250" s="253" t="s">
        <v>83</v>
      </c>
      <c r="AV250" s="14" t="s">
        <v>83</v>
      </c>
      <c r="AW250" s="14" t="s">
        <v>30</v>
      </c>
      <c r="AX250" s="14" t="s">
        <v>73</v>
      </c>
      <c r="AY250" s="253" t="s">
        <v>155</v>
      </c>
    </row>
    <row r="251" s="14" customFormat="1">
      <c r="A251" s="14"/>
      <c r="B251" s="243"/>
      <c r="C251" s="244"/>
      <c r="D251" s="234" t="s">
        <v>163</v>
      </c>
      <c r="E251" s="245" t="s">
        <v>1</v>
      </c>
      <c r="F251" s="246" t="s">
        <v>390</v>
      </c>
      <c r="G251" s="244"/>
      <c r="H251" s="247">
        <v>7.5</v>
      </c>
      <c r="I251" s="248"/>
      <c r="J251" s="244"/>
      <c r="K251" s="244"/>
      <c r="L251" s="249"/>
      <c r="M251" s="250"/>
      <c r="N251" s="251"/>
      <c r="O251" s="251"/>
      <c r="P251" s="251"/>
      <c r="Q251" s="251"/>
      <c r="R251" s="251"/>
      <c r="S251" s="251"/>
      <c r="T251" s="25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3" t="s">
        <v>163</v>
      </c>
      <c r="AU251" s="253" t="s">
        <v>83</v>
      </c>
      <c r="AV251" s="14" t="s">
        <v>83</v>
      </c>
      <c r="AW251" s="14" t="s">
        <v>30</v>
      </c>
      <c r="AX251" s="14" t="s">
        <v>73</v>
      </c>
      <c r="AY251" s="253" t="s">
        <v>155</v>
      </c>
    </row>
    <row r="252" s="14" customFormat="1">
      <c r="A252" s="14"/>
      <c r="B252" s="243"/>
      <c r="C252" s="244"/>
      <c r="D252" s="234" t="s">
        <v>163</v>
      </c>
      <c r="E252" s="245" t="s">
        <v>1</v>
      </c>
      <c r="F252" s="246" t="s">
        <v>391</v>
      </c>
      <c r="G252" s="244"/>
      <c r="H252" s="247">
        <v>7.1600000000000001</v>
      </c>
      <c r="I252" s="248"/>
      <c r="J252" s="244"/>
      <c r="K252" s="244"/>
      <c r="L252" s="249"/>
      <c r="M252" s="250"/>
      <c r="N252" s="251"/>
      <c r="O252" s="251"/>
      <c r="P252" s="251"/>
      <c r="Q252" s="251"/>
      <c r="R252" s="251"/>
      <c r="S252" s="251"/>
      <c r="T252" s="252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3" t="s">
        <v>163</v>
      </c>
      <c r="AU252" s="253" t="s">
        <v>83</v>
      </c>
      <c r="AV252" s="14" t="s">
        <v>83</v>
      </c>
      <c r="AW252" s="14" t="s">
        <v>30</v>
      </c>
      <c r="AX252" s="14" t="s">
        <v>73</v>
      </c>
      <c r="AY252" s="253" t="s">
        <v>155</v>
      </c>
    </row>
    <row r="253" s="14" customFormat="1">
      <c r="A253" s="14"/>
      <c r="B253" s="243"/>
      <c r="C253" s="244"/>
      <c r="D253" s="234" t="s">
        <v>163</v>
      </c>
      <c r="E253" s="245" t="s">
        <v>1</v>
      </c>
      <c r="F253" s="246" t="s">
        <v>392</v>
      </c>
      <c r="G253" s="244"/>
      <c r="H253" s="247">
        <v>15.75</v>
      </c>
      <c r="I253" s="248"/>
      <c r="J253" s="244"/>
      <c r="K253" s="244"/>
      <c r="L253" s="249"/>
      <c r="M253" s="250"/>
      <c r="N253" s="251"/>
      <c r="O253" s="251"/>
      <c r="P253" s="251"/>
      <c r="Q253" s="251"/>
      <c r="R253" s="251"/>
      <c r="S253" s="251"/>
      <c r="T253" s="252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3" t="s">
        <v>163</v>
      </c>
      <c r="AU253" s="253" t="s">
        <v>83</v>
      </c>
      <c r="AV253" s="14" t="s">
        <v>83</v>
      </c>
      <c r="AW253" s="14" t="s">
        <v>30</v>
      </c>
      <c r="AX253" s="14" t="s">
        <v>73</v>
      </c>
      <c r="AY253" s="253" t="s">
        <v>155</v>
      </c>
    </row>
    <row r="254" s="14" customFormat="1">
      <c r="A254" s="14"/>
      <c r="B254" s="243"/>
      <c r="C254" s="244"/>
      <c r="D254" s="234" t="s">
        <v>163</v>
      </c>
      <c r="E254" s="245" t="s">
        <v>1</v>
      </c>
      <c r="F254" s="246" t="s">
        <v>393</v>
      </c>
      <c r="G254" s="244"/>
      <c r="H254" s="247">
        <v>4.2000000000000002</v>
      </c>
      <c r="I254" s="248"/>
      <c r="J254" s="244"/>
      <c r="K254" s="244"/>
      <c r="L254" s="249"/>
      <c r="M254" s="250"/>
      <c r="N254" s="251"/>
      <c r="O254" s="251"/>
      <c r="P254" s="251"/>
      <c r="Q254" s="251"/>
      <c r="R254" s="251"/>
      <c r="S254" s="251"/>
      <c r="T254" s="252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3" t="s">
        <v>163</v>
      </c>
      <c r="AU254" s="253" t="s">
        <v>83</v>
      </c>
      <c r="AV254" s="14" t="s">
        <v>83</v>
      </c>
      <c r="AW254" s="14" t="s">
        <v>30</v>
      </c>
      <c r="AX254" s="14" t="s">
        <v>73</v>
      </c>
      <c r="AY254" s="253" t="s">
        <v>155</v>
      </c>
    </row>
    <row r="255" s="14" customFormat="1">
      <c r="A255" s="14"/>
      <c r="B255" s="243"/>
      <c r="C255" s="244"/>
      <c r="D255" s="234" t="s">
        <v>163</v>
      </c>
      <c r="E255" s="245" t="s">
        <v>1</v>
      </c>
      <c r="F255" s="246" t="s">
        <v>394</v>
      </c>
      <c r="G255" s="244"/>
      <c r="H255" s="247">
        <v>7.2000000000000002</v>
      </c>
      <c r="I255" s="248"/>
      <c r="J255" s="244"/>
      <c r="K255" s="244"/>
      <c r="L255" s="249"/>
      <c r="M255" s="250"/>
      <c r="N255" s="251"/>
      <c r="O255" s="251"/>
      <c r="P255" s="251"/>
      <c r="Q255" s="251"/>
      <c r="R255" s="251"/>
      <c r="S255" s="251"/>
      <c r="T255" s="252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3" t="s">
        <v>163</v>
      </c>
      <c r="AU255" s="253" t="s">
        <v>83</v>
      </c>
      <c r="AV255" s="14" t="s">
        <v>83</v>
      </c>
      <c r="AW255" s="14" t="s">
        <v>30</v>
      </c>
      <c r="AX255" s="14" t="s">
        <v>73</v>
      </c>
      <c r="AY255" s="253" t="s">
        <v>155</v>
      </c>
    </row>
    <row r="256" s="14" customFormat="1">
      <c r="A256" s="14"/>
      <c r="B256" s="243"/>
      <c r="C256" s="244"/>
      <c r="D256" s="234" t="s">
        <v>163</v>
      </c>
      <c r="E256" s="245" t="s">
        <v>1</v>
      </c>
      <c r="F256" s="246" t="s">
        <v>395</v>
      </c>
      <c r="G256" s="244"/>
      <c r="H256" s="247">
        <v>7.5</v>
      </c>
      <c r="I256" s="248"/>
      <c r="J256" s="244"/>
      <c r="K256" s="244"/>
      <c r="L256" s="249"/>
      <c r="M256" s="250"/>
      <c r="N256" s="251"/>
      <c r="O256" s="251"/>
      <c r="P256" s="251"/>
      <c r="Q256" s="251"/>
      <c r="R256" s="251"/>
      <c r="S256" s="251"/>
      <c r="T256" s="252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3" t="s">
        <v>163</v>
      </c>
      <c r="AU256" s="253" t="s">
        <v>83</v>
      </c>
      <c r="AV256" s="14" t="s">
        <v>83</v>
      </c>
      <c r="AW256" s="14" t="s">
        <v>30</v>
      </c>
      <c r="AX256" s="14" t="s">
        <v>73</v>
      </c>
      <c r="AY256" s="253" t="s">
        <v>155</v>
      </c>
    </row>
    <row r="257" s="15" customFormat="1">
      <c r="A257" s="15"/>
      <c r="B257" s="254"/>
      <c r="C257" s="255"/>
      <c r="D257" s="234" t="s">
        <v>163</v>
      </c>
      <c r="E257" s="256" t="s">
        <v>1</v>
      </c>
      <c r="F257" s="257" t="s">
        <v>166</v>
      </c>
      <c r="G257" s="255"/>
      <c r="H257" s="258">
        <v>1321.7100000000003</v>
      </c>
      <c r="I257" s="259"/>
      <c r="J257" s="255"/>
      <c r="K257" s="255"/>
      <c r="L257" s="260"/>
      <c r="M257" s="261"/>
      <c r="N257" s="262"/>
      <c r="O257" s="262"/>
      <c r="P257" s="262"/>
      <c r="Q257" s="262"/>
      <c r="R257" s="262"/>
      <c r="S257" s="262"/>
      <c r="T257" s="263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64" t="s">
        <v>163</v>
      </c>
      <c r="AU257" s="264" t="s">
        <v>83</v>
      </c>
      <c r="AV257" s="15" t="s">
        <v>162</v>
      </c>
      <c r="AW257" s="15" t="s">
        <v>30</v>
      </c>
      <c r="AX257" s="15" t="s">
        <v>73</v>
      </c>
      <c r="AY257" s="264" t="s">
        <v>155</v>
      </c>
    </row>
    <row r="258" s="14" customFormat="1">
      <c r="A258" s="14"/>
      <c r="B258" s="243"/>
      <c r="C258" s="244"/>
      <c r="D258" s="234" t="s">
        <v>163</v>
      </c>
      <c r="E258" s="245" t="s">
        <v>1</v>
      </c>
      <c r="F258" s="246" t="s">
        <v>1144</v>
      </c>
      <c r="G258" s="244"/>
      <c r="H258" s="247">
        <v>660.85500000000002</v>
      </c>
      <c r="I258" s="248"/>
      <c r="J258" s="244"/>
      <c r="K258" s="244"/>
      <c r="L258" s="249"/>
      <c r="M258" s="250"/>
      <c r="N258" s="251"/>
      <c r="O258" s="251"/>
      <c r="P258" s="251"/>
      <c r="Q258" s="251"/>
      <c r="R258" s="251"/>
      <c r="S258" s="251"/>
      <c r="T258" s="252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3" t="s">
        <v>163</v>
      </c>
      <c r="AU258" s="253" t="s">
        <v>83</v>
      </c>
      <c r="AV258" s="14" t="s">
        <v>83</v>
      </c>
      <c r="AW258" s="14" t="s">
        <v>30</v>
      </c>
      <c r="AX258" s="14" t="s">
        <v>73</v>
      </c>
      <c r="AY258" s="253" t="s">
        <v>155</v>
      </c>
    </row>
    <row r="259" s="15" customFormat="1">
      <c r="A259" s="15"/>
      <c r="B259" s="254"/>
      <c r="C259" s="255"/>
      <c r="D259" s="234" t="s">
        <v>163</v>
      </c>
      <c r="E259" s="256" t="s">
        <v>1</v>
      </c>
      <c r="F259" s="257" t="s">
        <v>166</v>
      </c>
      <c r="G259" s="255"/>
      <c r="H259" s="258">
        <v>660.85500000000002</v>
      </c>
      <c r="I259" s="259"/>
      <c r="J259" s="255"/>
      <c r="K259" s="255"/>
      <c r="L259" s="260"/>
      <c r="M259" s="261"/>
      <c r="N259" s="262"/>
      <c r="O259" s="262"/>
      <c r="P259" s="262"/>
      <c r="Q259" s="262"/>
      <c r="R259" s="262"/>
      <c r="S259" s="262"/>
      <c r="T259" s="263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64" t="s">
        <v>163</v>
      </c>
      <c r="AU259" s="264" t="s">
        <v>83</v>
      </c>
      <c r="AV259" s="15" t="s">
        <v>162</v>
      </c>
      <c r="AW259" s="15" t="s">
        <v>30</v>
      </c>
      <c r="AX259" s="15" t="s">
        <v>81</v>
      </c>
      <c r="AY259" s="264" t="s">
        <v>155</v>
      </c>
    </row>
    <row r="260" s="12" customFormat="1" ht="22.8" customHeight="1">
      <c r="A260" s="12"/>
      <c r="B260" s="203"/>
      <c r="C260" s="204"/>
      <c r="D260" s="205" t="s">
        <v>72</v>
      </c>
      <c r="E260" s="217" t="s">
        <v>653</v>
      </c>
      <c r="F260" s="217" t="s">
        <v>654</v>
      </c>
      <c r="G260" s="204"/>
      <c r="H260" s="204"/>
      <c r="I260" s="207"/>
      <c r="J260" s="218">
        <f>BK260</f>
        <v>0</v>
      </c>
      <c r="K260" s="204"/>
      <c r="L260" s="209"/>
      <c r="M260" s="210"/>
      <c r="N260" s="211"/>
      <c r="O260" s="211"/>
      <c r="P260" s="212">
        <f>SUM(P261:P266)</f>
        <v>0</v>
      </c>
      <c r="Q260" s="211"/>
      <c r="R260" s="212">
        <f>SUM(R261:R266)</f>
        <v>0</v>
      </c>
      <c r="S260" s="211"/>
      <c r="T260" s="213">
        <f>SUM(T261:T266)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14" t="s">
        <v>81</v>
      </c>
      <c r="AT260" s="215" t="s">
        <v>72</v>
      </c>
      <c r="AU260" s="215" t="s">
        <v>81</v>
      </c>
      <c r="AY260" s="214" t="s">
        <v>155</v>
      </c>
      <c r="BK260" s="216">
        <f>SUM(BK261:BK266)</f>
        <v>0</v>
      </c>
    </row>
    <row r="261" s="2" customFormat="1" ht="33" customHeight="1">
      <c r="A261" s="39"/>
      <c r="B261" s="40"/>
      <c r="C261" s="219" t="s">
        <v>215</v>
      </c>
      <c r="D261" s="219" t="s">
        <v>157</v>
      </c>
      <c r="E261" s="220" t="s">
        <v>1184</v>
      </c>
      <c r="F261" s="221" t="s">
        <v>1185</v>
      </c>
      <c r="G261" s="222" t="s">
        <v>658</v>
      </c>
      <c r="H261" s="223">
        <v>67.75</v>
      </c>
      <c r="I261" s="224"/>
      <c r="J261" s="225">
        <f>ROUND(I261*H261,2)</f>
        <v>0</v>
      </c>
      <c r="K261" s="221" t="s">
        <v>161</v>
      </c>
      <c r="L261" s="45"/>
      <c r="M261" s="226" t="s">
        <v>1</v>
      </c>
      <c r="N261" s="227" t="s">
        <v>38</v>
      </c>
      <c r="O261" s="92"/>
      <c r="P261" s="228">
        <f>O261*H261</f>
        <v>0</v>
      </c>
      <c r="Q261" s="228">
        <v>0</v>
      </c>
      <c r="R261" s="228">
        <f>Q261*H261</f>
        <v>0</v>
      </c>
      <c r="S261" s="228">
        <v>0</v>
      </c>
      <c r="T261" s="229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0" t="s">
        <v>162</v>
      </c>
      <c r="AT261" s="230" t="s">
        <v>157</v>
      </c>
      <c r="AU261" s="230" t="s">
        <v>83</v>
      </c>
      <c r="AY261" s="18" t="s">
        <v>155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8" t="s">
        <v>81</v>
      </c>
      <c r="BK261" s="231">
        <f>ROUND(I261*H261,2)</f>
        <v>0</v>
      </c>
      <c r="BL261" s="18" t="s">
        <v>162</v>
      </c>
      <c r="BM261" s="230" t="s">
        <v>218</v>
      </c>
    </row>
    <row r="262" s="2" customFormat="1" ht="24.15" customHeight="1">
      <c r="A262" s="39"/>
      <c r="B262" s="40"/>
      <c r="C262" s="219" t="s">
        <v>186</v>
      </c>
      <c r="D262" s="219" t="s">
        <v>157</v>
      </c>
      <c r="E262" s="220" t="s">
        <v>660</v>
      </c>
      <c r="F262" s="221" t="s">
        <v>661</v>
      </c>
      <c r="G262" s="222" t="s">
        <v>658</v>
      </c>
      <c r="H262" s="223">
        <v>67.75</v>
      </c>
      <c r="I262" s="224"/>
      <c r="J262" s="225">
        <f>ROUND(I262*H262,2)</f>
        <v>0</v>
      </c>
      <c r="K262" s="221" t="s">
        <v>161</v>
      </c>
      <c r="L262" s="45"/>
      <c r="M262" s="226" t="s">
        <v>1</v>
      </c>
      <c r="N262" s="227" t="s">
        <v>38</v>
      </c>
      <c r="O262" s="92"/>
      <c r="P262" s="228">
        <f>O262*H262</f>
        <v>0</v>
      </c>
      <c r="Q262" s="228">
        <v>0</v>
      </c>
      <c r="R262" s="228">
        <f>Q262*H262</f>
        <v>0</v>
      </c>
      <c r="S262" s="228">
        <v>0</v>
      </c>
      <c r="T262" s="229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0" t="s">
        <v>162</v>
      </c>
      <c r="AT262" s="230" t="s">
        <v>157</v>
      </c>
      <c r="AU262" s="230" t="s">
        <v>83</v>
      </c>
      <c r="AY262" s="18" t="s">
        <v>155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8" t="s">
        <v>81</v>
      </c>
      <c r="BK262" s="231">
        <f>ROUND(I262*H262,2)</f>
        <v>0</v>
      </c>
      <c r="BL262" s="18" t="s">
        <v>162</v>
      </c>
      <c r="BM262" s="230" t="s">
        <v>222</v>
      </c>
    </row>
    <row r="263" s="2" customFormat="1" ht="24.15" customHeight="1">
      <c r="A263" s="39"/>
      <c r="B263" s="40"/>
      <c r="C263" s="219" t="s">
        <v>223</v>
      </c>
      <c r="D263" s="219" t="s">
        <v>157</v>
      </c>
      <c r="E263" s="220" t="s">
        <v>664</v>
      </c>
      <c r="F263" s="221" t="s">
        <v>665</v>
      </c>
      <c r="G263" s="222" t="s">
        <v>658</v>
      </c>
      <c r="H263" s="223">
        <v>677.5</v>
      </c>
      <c r="I263" s="224"/>
      <c r="J263" s="225">
        <f>ROUND(I263*H263,2)</f>
        <v>0</v>
      </c>
      <c r="K263" s="221" t="s">
        <v>161</v>
      </c>
      <c r="L263" s="45"/>
      <c r="M263" s="226" t="s">
        <v>1</v>
      </c>
      <c r="N263" s="227" t="s">
        <v>38</v>
      </c>
      <c r="O263" s="92"/>
      <c r="P263" s="228">
        <f>O263*H263</f>
        <v>0</v>
      </c>
      <c r="Q263" s="228">
        <v>0</v>
      </c>
      <c r="R263" s="228">
        <f>Q263*H263</f>
        <v>0</v>
      </c>
      <c r="S263" s="228">
        <v>0</v>
      </c>
      <c r="T263" s="229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0" t="s">
        <v>162</v>
      </c>
      <c r="AT263" s="230" t="s">
        <v>157</v>
      </c>
      <c r="AU263" s="230" t="s">
        <v>83</v>
      </c>
      <c r="AY263" s="18" t="s">
        <v>155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8" t="s">
        <v>81</v>
      </c>
      <c r="BK263" s="231">
        <f>ROUND(I263*H263,2)</f>
        <v>0</v>
      </c>
      <c r="BL263" s="18" t="s">
        <v>162</v>
      </c>
      <c r="BM263" s="230" t="s">
        <v>230</v>
      </c>
    </row>
    <row r="264" s="14" customFormat="1">
      <c r="A264" s="14"/>
      <c r="B264" s="243"/>
      <c r="C264" s="244"/>
      <c r="D264" s="234" t="s">
        <v>163</v>
      </c>
      <c r="E264" s="245" t="s">
        <v>1</v>
      </c>
      <c r="F264" s="246" t="s">
        <v>1186</v>
      </c>
      <c r="G264" s="244"/>
      <c r="H264" s="247">
        <v>677.5</v>
      </c>
      <c r="I264" s="248"/>
      <c r="J264" s="244"/>
      <c r="K264" s="244"/>
      <c r="L264" s="249"/>
      <c r="M264" s="250"/>
      <c r="N264" s="251"/>
      <c r="O264" s="251"/>
      <c r="P264" s="251"/>
      <c r="Q264" s="251"/>
      <c r="R264" s="251"/>
      <c r="S264" s="251"/>
      <c r="T264" s="252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3" t="s">
        <v>163</v>
      </c>
      <c r="AU264" s="253" t="s">
        <v>83</v>
      </c>
      <c r="AV264" s="14" t="s">
        <v>83</v>
      </c>
      <c r="AW264" s="14" t="s">
        <v>30</v>
      </c>
      <c r="AX264" s="14" t="s">
        <v>73</v>
      </c>
      <c r="AY264" s="253" t="s">
        <v>155</v>
      </c>
    </row>
    <row r="265" s="15" customFormat="1">
      <c r="A265" s="15"/>
      <c r="B265" s="254"/>
      <c r="C265" s="255"/>
      <c r="D265" s="234" t="s">
        <v>163</v>
      </c>
      <c r="E265" s="256" t="s">
        <v>1</v>
      </c>
      <c r="F265" s="257" t="s">
        <v>166</v>
      </c>
      <c r="G265" s="255"/>
      <c r="H265" s="258">
        <v>677.5</v>
      </c>
      <c r="I265" s="259"/>
      <c r="J265" s="255"/>
      <c r="K265" s="255"/>
      <c r="L265" s="260"/>
      <c r="M265" s="261"/>
      <c r="N265" s="262"/>
      <c r="O265" s="262"/>
      <c r="P265" s="262"/>
      <c r="Q265" s="262"/>
      <c r="R265" s="262"/>
      <c r="S265" s="262"/>
      <c r="T265" s="263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64" t="s">
        <v>163</v>
      </c>
      <c r="AU265" s="264" t="s">
        <v>83</v>
      </c>
      <c r="AV265" s="15" t="s">
        <v>162</v>
      </c>
      <c r="AW265" s="15" t="s">
        <v>30</v>
      </c>
      <c r="AX265" s="15" t="s">
        <v>81</v>
      </c>
      <c r="AY265" s="264" t="s">
        <v>155</v>
      </c>
    </row>
    <row r="266" s="2" customFormat="1" ht="33" customHeight="1">
      <c r="A266" s="39"/>
      <c r="B266" s="40"/>
      <c r="C266" s="219" t="s">
        <v>196</v>
      </c>
      <c r="D266" s="219" t="s">
        <v>157</v>
      </c>
      <c r="E266" s="220" t="s">
        <v>668</v>
      </c>
      <c r="F266" s="221" t="s">
        <v>669</v>
      </c>
      <c r="G266" s="222" t="s">
        <v>658</v>
      </c>
      <c r="H266" s="223">
        <v>67.75</v>
      </c>
      <c r="I266" s="224"/>
      <c r="J266" s="225">
        <f>ROUND(I266*H266,2)</f>
        <v>0</v>
      </c>
      <c r="K266" s="221" t="s">
        <v>161</v>
      </c>
      <c r="L266" s="45"/>
      <c r="M266" s="226" t="s">
        <v>1</v>
      </c>
      <c r="N266" s="227" t="s">
        <v>38</v>
      </c>
      <c r="O266" s="92"/>
      <c r="P266" s="228">
        <f>O266*H266</f>
        <v>0</v>
      </c>
      <c r="Q266" s="228">
        <v>0</v>
      </c>
      <c r="R266" s="228">
        <f>Q266*H266</f>
        <v>0</v>
      </c>
      <c r="S266" s="228">
        <v>0</v>
      </c>
      <c r="T266" s="229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0" t="s">
        <v>162</v>
      </c>
      <c r="AT266" s="230" t="s">
        <v>157</v>
      </c>
      <c r="AU266" s="230" t="s">
        <v>83</v>
      </c>
      <c r="AY266" s="18" t="s">
        <v>155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8" t="s">
        <v>81</v>
      </c>
      <c r="BK266" s="231">
        <f>ROUND(I266*H266,2)</f>
        <v>0</v>
      </c>
      <c r="BL266" s="18" t="s">
        <v>162</v>
      </c>
      <c r="BM266" s="230" t="s">
        <v>237</v>
      </c>
    </row>
    <row r="267" s="12" customFormat="1" ht="22.8" customHeight="1">
      <c r="A267" s="12"/>
      <c r="B267" s="203"/>
      <c r="C267" s="204"/>
      <c r="D267" s="205" t="s">
        <v>72</v>
      </c>
      <c r="E267" s="217" t="s">
        <v>671</v>
      </c>
      <c r="F267" s="217" t="s">
        <v>672</v>
      </c>
      <c r="G267" s="204"/>
      <c r="H267" s="204"/>
      <c r="I267" s="207"/>
      <c r="J267" s="218">
        <f>BK267</f>
        <v>0</v>
      </c>
      <c r="K267" s="204"/>
      <c r="L267" s="209"/>
      <c r="M267" s="210"/>
      <c r="N267" s="211"/>
      <c r="O267" s="211"/>
      <c r="P267" s="212">
        <f>P268</f>
        <v>0</v>
      </c>
      <c r="Q267" s="211"/>
      <c r="R267" s="212">
        <f>R268</f>
        <v>0</v>
      </c>
      <c r="S267" s="211"/>
      <c r="T267" s="213">
        <f>T268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14" t="s">
        <v>81</v>
      </c>
      <c r="AT267" s="215" t="s">
        <v>72</v>
      </c>
      <c r="AU267" s="215" t="s">
        <v>81</v>
      </c>
      <c r="AY267" s="214" t="s">
        <v>155</v>
      </c>
      <c r="BK267" s="216">
        <f>BK268</f>
        <v>0</v>
      </c>
    </row>
    <row r="268" s="2" customFormat="1" ht="16.5" customHeight="1">
      <c r="A268" s="39"/>
      <c r="B268" s="40"/>
      <c r="C268" s="219" t="s">
        <v>8</v>
      </c>
      <c r="D268" s="219" t="s">
        <v>157</v>
      </c>
      <c r="E268" s="220" t="s">
        <v>1187</v>
      </c>
      <c r="F268" s="221" t="s">
        <v>1188</v>
      </c>
      <c r="G268" s="222" t="s">
        <v>658</v>
      </c>
      <c r="H268" s="223">
        <v>24.193999999999999</v>
      </c>
      <c r="I268" s="224"/>
      <c r="J268" s="225">
        <f>ROUND(I268*H268,2)</f>
        <v>0</v>
      </c>
      <c r="K268" s="221" t="s">
        <v>161</v>
      </c>
      <c r="L268" s="45"/>
      <c r="M268" s="226" t="s">
        <v>1</v>
      </c>
      <c r="N268" s="227" t="s">
        <v>38</v>
      </c>
      <c r="O268" s="92"/>
      <c r="P268" s="228">
        <f>O268*H268</f>
        <v>0</v>
      </c>
      <c r="Q268" s="228">
        <v>0</v>
      </c>
      <c r="R268" s="228">
        <f>Q268*H268</f>
        <v>0</v>
      </c>
      <c r="S268" s="228">
        <v>0</v>
      </c>
      <c r="T268" s="22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0" t="s">
        <v>162</v>
      </c>
      <c r="AT268" s="230" t="s">
        <v>157</v>
      </c>
      <c r="AU268" s="230" t="s">
        <v>83</v>
      </c>
      <c r="AY268" s="18" t="s">
        <v>155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8" t="s">
        <v>81</v>
      </c>
      <c r="BK268" s="231">
        <f>ROUND(I268*H268,2)</f>
        <v>0</v>
      </c>
      <c r="BL268" s="18" t="s">
        <v>162</v>
      </c>
      <c r="BM268" s="230" t="s">
        <v>396</v>
      </c>
    </row>
    <row r="269" s="12" customFormat="1" ht="25.92" customHeight="1">
      <c r="A269" s="12"/>
      <c r="B269" s="203"/>
      <c r="C269" s="204"/>
      <c r="D269" s="205" t="s">
        <v>72</v>
      </c>
      <c r="E269" s="206" t="s">
        <v>677</v>
      </c>
      <c r="F269" s="206" t="s">
        <v>678</v>
      </c>
      <c r="G269" s="204"/>
      <c r="H269" s="204"/>
      <c r="I269" s="207"/>
      <c r="J269" s="208">
        <f>BK269</f>
        <v>0</v>
      </c>
      <c r="K269" s="204"/>
      <c r="L269" s="209"/>
      <c r="M269" s="210"/>
      <c r="N269" s="211"/>
      <c r="O269" s="211"/>
      <c r="P269" s="212">
        <f>P270+P384</f>
        <v>0</v>
      </c>
      <c r="Q269" s="211"/>
      <c r="R269" s="212">
        <f>R270+R384</f>
        <v>1.1381776000000001</v>
      </c>
      <c r="S269" s="211"/>
      <c r="T269" s="213">
        <f>T270+T384</f>
        <v>0.20486504999999999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14" t="s">
        <v>83</v>
      </c>
      <c r="AT269" s="215" t="s">
        <v>72</v>
      </c>
      <c r="AU269" s="215" t="s">
        <v>73</v>
      </c>
      <c r="AY269" s="214" t="s">
        <v>155</v>
      </c>
      <c r="BK269" s="216">
        <f>BK270+BK384</f>
        <v>0</v>
      </c>
    </row>
    <row r="270" s="12" customFormat="1" ht="22.8" customHeight="1">
      <c r="A270" s="12"/>
      <c r="B270" s="203"/>
      <c r="C270" s="204"/>
      <c r="D270" s="205" t="s">
        <v>72</v>
      </c>
      <c r="E270" s="217" t="s">
        <v>839</v>
      </c>
      <c r="F270" s="217" t="s">
        <v>840</v>
      </c>
      <c r="G270" s="204"/>
      <c r="H270" s="204"/>
      <c r="I270" s="207"/>
      <c r="J270" s="218">
        <f>BK270</f>
        <v>0</v>
      </c>
      <c r="K270" s="204"/>
      <c r="L270" s="209"/>
      <c r="M270" s="210"/>
      <c r="N270" s="211"/>
      <c r="O270" s="211"/>
      <c r="P270" s="212">
        <f>SUM(P271:P383)</f>
        <v>0</v>
      </c>
      <c r="Q270" s="211"/>
      <c r="R270" s="212">
        <f>SUM(R271:R383)</f>
        <v>0.17332930000000002</v>
      </c>
      <c r="S270" s="211"/>
      <c r="T270" s="213">
        <f>SUM(T271:T383)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14" t="s">
        <v>83</v>
      </c>
      <c r="AT270" s="215" t="s">
        <v>72</v>
      </c>
      <c r="AU270" s="215" t="s">
        <v>81</v>
      </c>
      <c r="AY270" s="214" t="s">
        <v>155</v>
      </c>
      <c r="BK270" s="216">
        <f>SUM(BK271:BK383)</f>
        <v>0</v>
      </c>
    </row>
    <row r="271" s="2" customFormat="1" ht="24.15" customHeight="1">
      <c r="A271" s="39"/>
      <c r="B271" s="40"/>
      <c r="C271" s="219" t="s">
        <v>200</v>
      </c>
      <c r="D271" s="219" t="s">
        <v>157</v>
      </c>
      <c r="E271" s="220" t="s">
        <v>1189</v>
      </c>
      <c r="F271" s="221" t="s">
        <v>1190</v>
      </c>
      <c r="G271" s="222" t="s">
        <v>160</v>
      </c>
      <c r="H271" s="223">
        <v>60.799999999999997</v>
      </c>
      <c r="I271" s="224"/>
      <c r="J271" s="225">
        <f>ROUND(I271*H271,2)</f>
        <v>0</v>
      </c>
      <c r="K271" s="221" t="s">
        <v>161</v>
      </c>
      <c r="L271" s="45"/>
      <c r="M271" s="226" t="s">
        <v>1</v>
      </c>
      <c r="N271" s="227" t="s">
        <v>38</v>
      </c>
      <c r="O271" s="92"/>
      <c r="P271" s="228">
        <f>O271*H271</f>
        <v>0</v>
      </c>
      <c r="Q271" s="228">
        <v>0.00027</v>
      </c>
      <c r="R271" s="228">
        <f>Q271*H271</f>
        <v>0.016416</v>
      </c>
      <c r="S271" s="228">
        <v>0</v>
      </c>
      <c r="T271" s="22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0" t="s">
        <v>200</v>
      </c>
      <c r="AT271" s="230" t="s">
        <v>157</v>
      </c>
      <c r="AU271" s="230" t="s">
        <v>83</v>
      </c>
      <c r="AY271" s="18" t="s">
        <v>155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8" t="s">
        <v>81</v>
      </c>
      <c r="BK271" s="231">
        <f>ROUND(I271*H271,2)</f>
        <v>0</v>
      </c>
      <c r="BL271" s="18" t="s">
        <v>200</v>
      </c>
      <c r="BM271" s="230" t="s">
        <v>246</v>
      </c>
    </row>
    <row r="272" s="13" customFormat="1">
      <c r="A272" s="13"/>
      <c r="B272" s="232"/>
      <c r="C272" s="233"/>
      <c r="D272" s="234" t="s">
        <v>163</v>
      </c>
      <c r="E272" s="235" t="s">
        <v>1</v>
      </c>
      <c r="F272" s="236" t="s">
        <v>1142</v>
      </c>
      <c r="G272" s="233"/>
      <c r="H272" s="235" t="s">
        <v>1</v>
      </c>
      <c r="I272" s="237"/>
      <c r="J272" s="233"/>
      <c r="K272" s="233"/>
      <c r="L272" s="238"/>
      <c r="M272" s="239"/>
      <c r="N272" s="240"/>
      <c r="O272" s="240"/>
      <c r="P272" s="240"/>
      <c r="Q272" s="240"/>
      <c r="R272" s="240"/>
      <c r="S272" s="240"/>
      <c r="T272" s="24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2" t="s">
        <v>163</v>
      </c>
      <c r="AU272" s="242" t="s">
        <v>83</v>
      </c>
      <c r="AV272" s="13" t="s">
        <v>81</v>
      </c>
      <c r="AW272" s="13" t="s">
        <v>30</v>
      </c>
      <c r="AX272" s="13" t="s">
        <v>73</v>
      </c>
      <c r="AY272" s="242" t="s">
        <v>155</v>
      </c>
    </row>
    <row r="273" s="14" customFormat="1">
      <c r="A273" s="14"/>
      <c r="B273" s="243"/>
      <c r="C273" s="244"/>
      <c r="D273" s="234" t="s">
        <v>163</v>
      </c>
      <c r="E273" s="245" t="s">
        <v>1</v>
      </c>
      <c r="F273" s="246" t="s">
        <v>525</v>
      </c>
      <c r="G273" s="244"/>
      <c r="H273" s="247">
        <v>43.200000000000003</v>
      </c>
      <c r="I273" s="248"/>
      <c r="J273" s="244"/>
      <c r="K273" s="244"/>
      <c r="L273" s="249"/>
      <c r="M273" s="250"/>
      <c r="N273" s="251"/>
      <c r="O273" s="251"/>
      <c r="P273" s="251"/>
      <c r="Q273" s="251"/>
      <c r="R273" s="251"/>
      <c r="S273" s="251"/>
      <c r="T273" s="25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3" t="s">
        <v>163</v>
      </c>
      <c r="AU273" s="253" t="s">
        <v>83</v>
      </c>
      <c r="AV273" s="14" t="s">
        <v>83</v>
      </c>
      <c r="AW273" s="14" t="s">
        <v>30</v>
      </c>
      <c r="AX273" s="14" t="s">
        <v>73</v>
      </c>
      <c r="AY273" s="253" t="s">
        <v>155</v>
      </c>
    </row>
    <row r="274" s="14" customFormat="1">
      <c r="A274" s="14"/>
      <c r="B274" s="243"/>
      <c r="C274" s="244"/>
      <c r="D274" s="234" t="s">
        <v>163</v>
      </c>
      <c r="E274" s="245" t="s">
        <v>1</v>
      </c>
      <c r="F274" s="246" t="s">
        <v>528</v>
      </c>
      <c r="G274" s="244"/>
      <c r="H274" s="247">
        <v>7.2000000000000002</v>
      </c>
      <c r="I274" s="248"/>
      <c r="J274" s="244"/>
      <c r="K274" s="244"/>
      <c r="L274" s="249"/>
      <c r="M274" s="250"/>
      <c r="N274" s="251"/>
      <c r="O274" s="251"/>
      <c r="P274" s="251"/>
      <c r="Q274" s="251"/>
      <c r="R274" s="251"/>
      <c r="S274" s="251"/>
      <c r="T274" s="252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3" t="s">
        <v>163</v>
      </c>
      <c r="AU274" s="253" t="s">
        <v>83</v>
      </c>
      <c r="AV274" s="14" t="s">
        <v>83</v>
      </c>
      <c r="AW274" s="14" t="s">
        <v>30</v>
      </c>
      <c r="AX274" s="14" t="s">
        <v>73</v>
      </c>
      <c r="AY274" s="253" t="s">
        <v>155</v>
      </c>
    </row>
    <row r="275" s="14" customFormat="1">
      <c r="A275" s="14"/>
      <c r="B275" s="243"/>
      <c r="C275" s="244"/>
      <c r="D275" s="234" t="s">
        <v>163</v>
      </c>
      <c r="E275" s="245" t="s">
        <v>1</v>
      </c>
      <c r="F275" s="246" t="s">
        <v>530</v>
      </c>
      <c r="G275" s="244"/>
      <c r="H275" s="247">
        <v>5</v>
      </c>
      <c r="I275" s="248"/>
      <c r="J275" s="244"/>
      <c r="K275" s="244"/>
      <c r="L275" s="249"/>
      <c r="M275" s="250"/>
      <c r="N275" s="251"/>
      <c r="O275" s="251"/>
      <c r="P275" s="251"/>
      <c r="Q275" s="251"/>
      <c r="R275" s="251"/>
      <c r="S275" s="251"/>
      <c r="T275" s="252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3" t="s">
        <v>163</v>
      </c>
      <c r="AU275" s="253" t="s">
        <v>83</v>
      </c>
      <c r="AV275" s="14" t="s">
        <v>83</v>
      </c>
      <c r="AW275" s="14" t="s">
        <v>30</v>
      </c>
      <c r="AX275" s="14" t="s">
        <v>73</v>
      </c>
      <c r="AY275" s="253" t="s">
        <v>155</v>
      </c>
    </row>
    <row r="276" s="14" customFormat="1">
      <c r="A276" s="14"/>
      <c r="B276" s="243"/>
      <c r="C276" s="244"/>
      <c r="D276" s="234" t="s">
        <v>163</v>
      </c>
      <c r="E276" s="245" t="s">
        <v>1</v>
      </c>
      <c r="F276" s="246" t="s">
        <v>529</v>
      </c>
      <c r="G276" s="244"/>
      <c r="H276" s="247">
        <v>2.1600000000000001</v>
      </c>
      <c r="I276" s="248"/>
      <c r="J276" s="244"/>
      <c r="K276" s="244"/>
      <c r="L276" s="249"/>
      <c r="M276" s="250"/>
      <c r="N276" s="251"/>
      <c r="O276" s="251"/>
      <c r="P276" s="251"/>
      <c r="Q276" s="251"/>
      <c r="R276" s="251"/>
      <c r="S276" s="251"/>
      <c r="T276" s="252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3" t="s">
        <v>163</v>
      </c>
      <c r="AU276" s="253" t="s">
        <v>83</v>
      </c>
      <c r="AV276" s="14" t="s">
        <v>83</v>
      </c>
      <c r="AW276" s="14" t="s">
        <v>30</v>
      </c>
      <c r="AX276" s="14" t="s">
        <v>73</v>
      </c>
      <c r="AY276" s="253" t="s">
        <v>155</v>
      </c>
    </row>
    <row r="277" s="14" customFormat="1">
      <c r="A277" s="14"/>
      <c r="B277" s="243"/>
      <c r="C277" s="244"/>
      <c r="D277" s="234" t="s">
        <v>163</v>
      </c>
      <c r="E277" s="245" t="s">
        <v>1</v>
      </c>
      <c r="F277" s="246" t="s">
        <v>539</v>
      </c>
      <c r="G277" s="244"/>
      <c r="H277" s="247">
        <v>1.8</v>
      </c>
      <c r="I277" s="248"/>
      <c r="J277" s="244"/>
      <c r="K277" s="244"/>
      <c r="L277" s="249"/>
      <c r="M277" s="250"/>
      <c r="N277" s="251"/>
      <c r="O277" s="251"/>
      <c r="P277" s="251"/>
      <c r="Q277" s="251"/>
      <c r="R277" s="251"/>
      <c r="S277" s="251"/>
      <c r="T277" s="252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3" t="s">
        <v>163</v>
      </c>
      <c r="AU277" s="253" t="s">
        <v>83</v>
      </c>
      <c r="AV277" s="14" t="s">
        <v>83</v>
      </c>
      <c r="AW277" s="14" t="s">
        <v>30</v>
      </c>
      <c r="AX277" s="14" t="s">
        <v>73</v>
      </c>
      <c r="AY277" s="253" t="s">
        <v>155</v>
      </c>
    </row>
    <row r="278" s="14" customFormat="1">
      <c r="A278" s="14"/>
      <c r="B278" s="243"/>
      <c r="C278" s="244"/>
      <c r="D278" s="234" t="s">
        <v>163</v>
      </c>
      <c r="E278" s="245" t="s">
        <v>1</v>
      </c>
      <c r="F278" s="246" t="s">
        <v>540</v>
      </c>
      <c r="G278" s="244"/>
      <c r="H278" s="247">
        <v>1.44</v>
      </c>
      <c r="I278" s="248"/>
      <c r="J278" s="244"/>
      <c r="K278" s="244"/>
      <c r="L278" s="249"/>
      <c r="M278" s="250"/>
      <c r="N278" s="251"/>
      <c r="O278" s="251"/>
      <c r="P278" s="251"/>
      <c r="Q278" s="251"/>
      <c r="R278" s="251"/>
      <c r="S278" s="251"/>
      <c r="T278" s="252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3" t="s">
        <v>163</v>
      </c>
      <c r="AU278" s="253" t="s">
        <v>83</v>
      </c>
      <c r="AV278" s="14" t="s">
        <v>83</v>
      </c>
      <c r="AW278" s="14" t="s">
        <v>30</v>
      </c>
      <c r="AX278" s="14" t="s">
        <v>73</v>
      </c>
      <c r="AY278" s="253" t="s">
        <v>155</v>
      </c>
    </row>
    <row r="279" s="15" customFormat="1">
      <c r="A279" s="15"/>
      <c r="B279" s="254"/>
      <c r="C279" s="255"/>
      <c r="D279" s="234" t="s">
        <v>163</v>
      </c>
      <c r="E279" s="256" t="s">
        <v>1</v>
      </c>
      <c r="F279" s="257" t="s">
        <v>166</v>
      </c>
      <c r="G279" s="255"/>
      <c r="H279" s="258">
        <v>60.799999999999997</v>
      </c>
      <c r="I279" s="259"/>
      <c r="J279" s="255"/>
      <c r="K279" s="255"/>
      <c r="L279" s="260"/>
      <c r="M279" s="261"/>
      <c r="N279" s="262"/>
      <c r="O279" s="262"/>
      <c r="P279" s="262"/>
      <c r="Q279" s="262"/>
      <c r="R279" s="262"/>
      <c r="S279" s="262"/>
      <c r="T279" s="263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64" t="s">
        <v>163</v>
      </c>
      <c r="AU279" s="264" t="s">
        <v>83</v>
      </c>
      <c r="AV279" s="15" t="s">
        <v>162</v>
      </c>
      <c r="AW279" s="15" t="s">
        <v>30</v>
      </c>
      <c r="AX279" s="15" t="s">
        <v>81</v>
      </c>
      <c r="AY279" s="264" t="s">
        <v>155</v>
      </c>
    </row>
    <row r="280" s="2" customFormat="1" ht="37.8" customHeight="1">
      <c r="A280" s="39"/>
      <c r="B280" s="40"/>
      <c r="C280" s="265" t="s">
        <v>243</v>
      </c>
      <c r="D280" s="265" t="s">
        <v>234</v>
      </c>
      <c r="E280" s="266" t="s">
        <v>1191</v>
      </c>
      <c r="F280" s="267" t="s">
        <v>1192</v>
      </c>
      <c r="G280" s="268" t="s">
        <v>184</v>
      </c>
      <c r="H280" s="269">
        <v>48</v>
      </c>
      <c r="I280" s="270"/>
      <c r="J280" s="271">
        <f>ROUND(I280*H280,2)</f>
        <v>0</v>
      </c>
      <c r="K280" s="267" t="s">
        <v>185</v>
      </c>
      <c r="L280" s="272"/>
      <c r="M280" s="273" t="s">
        <v>1</v>
      </c>
      <c r="N280" s="274" t="s">
        <v>38</v>
      </c>
      <c r="O280" s="92"/>
      <c r="P280" s="228">
        <f>O280*H280</f>
        <v>0</v>
      </c>
      <c r="Q280" s="228">
        <v>0</v>
      </c>
      <c r="R280" s="228">
        <f>Q280*H280</f>
        <v>0</v>
      </c>
      <c r="S280" s="228">
        <v>0</v>
      </c>
      <c r="T280" s="229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0" t="s">
        <v>246</v>
      </c>
      <c r="AT280" s="230" t="s">
        <v>234</v>
      </c>
      <c r="AU280" s="230" t="s">
        <v>83</v>
      </c>
      <c r="AY280" s="18" t="s">
        <v>155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8" t="s">
        <v>81</v>
      </c>
      <c r="BK280" s="231">
        <f>ROUND(I280*H280,2)</f>
        <v>0</v>
      </c>
      <c r="BL280" s="18" t="s">
        <v>200</v>
      </c>
      <c r="BM280" s="230" t="s">
        <v>253</v>
      </c>
    </row>
    <row r="281" s="13" customFormat="1">
      <c r="A281" s="13"/>
      <c r="B281" s="232"/>
      <c r="C281" s="233"/>
      <c r="D281" s="234" t="s">
        <v>163</v>
      </c>
      <c r="E281" s="235" t="s">
        <v>1</v>
      </c>
      <c r="F281" s="236" t="s">
        <v>1193</v>
      </c>
      <c r="G281" s="233"/>
      <c r="H281" s="235" t="s">
        <v>1</v>
      </c>
      <c r="I281" s="237"/>
      <c r="J281" s="233"/>
      <c r="K281" s="233"/>
      <c r="L281" s="238"/>
      <c r="M281" s="239"/>
      <c r="N281" s="240"/>
      <c r="O281" s="240"/>
      <c r="P281" s="240"/>
      <c r="Q281" s="240"/>
      <c r="R281" s="240"/>
      <c r="S281" s="240"/>
      <c r="T281" s="24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2" t="s">
        <v>163</v>
      </c>
      <c r="AU281" s="242" t="s">
        <v>83</v>
      </c>
      <c r="AV281" s="13" t="s">
        <v>81</v>
      </c>
      <c r="AW281" s="13" t="s">
        <v>30</v>
      </c>
      <c r="AX281" s="13" t="s">
        <v>73</v>
      </c>
      <c r="AY281" s="242" t="s">
        <v>155</v>
      </c>
    </row>
    <row r="282" s="14" customFormat="1">
      <c r="A282" s="14"/>
      <c r="B282" s="243"/>
      <c r="C282" s="244"/>
      <c r="D282" s="234" t="s">
        <v>163</v>
      </c>
      <c r="E282" s="245" t="s">
        <v>1</v>
      </c>
      <c r="F282" s="246" t="s">
        <v>346</v>
      </c>
      <c r="G282" s="244"/>
      <c r="H282" s="247">
        <v>48</v>
      </c>
      <c r="I282" s="248"/>
      <c r="J282" s="244"/>
      <c r="K282" s="244"/>
      <c r="L282" s="249"/>
      <c r="M282" s="250"/>
      <c r="N282" s="251"/>
      <c r="O282" s="251"/>
      <c r="P282" s="251"/>
      <c r="Q282" s="251"/>
      <c r="R282" s="251"/>
      <c r="S282" s="251"/>
      <c r="T282" s="252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3" t="s">
        <v>163</v>
      </c>
      <c r="AU282" s="253" t="s">
        <v>83</v>
      </c>
      <c r="AV282" s="14" t="s">
        <v>83</v>
      </c>
      <c r="AW282" s="14" t="s">
        <v>30</v>
      </c>
      <c r="AX282" s="14" t="s">
        <v>73</v>
      </c>
      <c r="AY282" s="253" t="s">
        <v>155</v>
      </c>
    </row>
    <row r="283" s="15" customFormat="1">
      <c r="A283" s="15"/>
      <c r="B283" s="254"/>
      <c r="C283" s="255"/>
      <c r="D283" s="234" t="s">
        <v>163</v>
      </c>
      <c r="E283" s="256" t="s">
        <v>1</v>
      </c>
      <c r="F283" s="257" t="s">
        <v>166</v>
      </c>
      <c r="G283" s="255"/>
      <c r="H283" s="258">
        <v>48</v>
      </c>
      <c r="I283" s="259"/>
      <c r="J283" s="255"/>
      <c r="K283" s="255"/>
      <c r="L283" s="260"/>
      <c r="M283" s="261"/>
      <c r="N283" s="262"/>
      <c r="O283" s="262"/>
      <c r="P283" s="262"/>
      <c r="Q283" s="262"/>
      <c r="R283" s="262"/>
      <c r="S283" s="262"/>
      <c r="T283" s="263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64" t="s">
        <v>163</v>
      </c>
      <c r="AU283" s="264" t="s">
        <v>83</v>
      </c>
      <c r="AV283" s="15" t="s">
        <v>162</v>
      </c>
      <c r="AW283" s="15" t="s">
        <v>30</v>
      </c>
      <c r="AX283" s="15" t="s">
        <v>81</v>
      </c>
      <c r="AY283" s="264" t="s">
        <v>155</v>
      </c>
    </row>
    <row r="284" s="2" customFormat="1" ht="37.8" customHeight="1">
      <c r="A284" s="39"/>
      <c r="B284" s="40"/>
      <c r="C284" s="265" t="s">
        <v>206</v>
      </c>
      <c r="D284" s="265" t="s">
        <v>234</v>
      </c>
      <c r="E284" s="266" t="s">
        <v>1194</v>
      </c>
      <c r="F284" s="267" t="s">
        <v>1195</v>
      </c>
      <c r="G284" s="268" t="s">
        <v>184</v>
      </c>
      <c r="H284" s="269">
        <v>8</v>
      </c>
      <c r="I284" s="270"/>
      <c r="J284" s="271">
        <f>ROUND(I284*H284,2)</f>
        <v>0</v>
      </c>
      <c r="K284" s="267" t="s">
        <v>185</v>
      </c>
      <c r="L284" s="272"/>
      <c r="M284" s="273" t="s">
        <v>1</v>
      </c>
      <c r="N284" s="274" t="s">
        <v>38</v>
      </c>
      <c r="O284" s="92"/>
      <c r="P284" s="228">
        <f>O284*H284</f>
        <v>0</v>
      </c>
      <c r="Q284" s="228">
        <v>0</v>
      </c>
      <c r="R284" s="228">
        <f>Q284*H284</f>
        <v>0</v>
      </c>
      <c r="S284" s="228">
        <v>0</v>
      </c>
      <c r="T284" s="22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0" t="s">
        <v>246</v>
      </c>
      <c r="AT284" s="230" t="s">
        <v>234</v>
      </c>
      <c r="AU284" s="230" t="s">
        <v>83</v>
      </c>
      <c r="AY284" s="18" t="s">
        <v>155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8" t="s">
        <v>81</v>
      </c>
      <c r="BK284" s="231">
        <f>ROUND(I284*H284,2)</f>
        <v>0</v>
      </c>
      <c r="BL284" s="18" t="s">
        <v>200</v>
      </c>
      <c r="BM284" s="230" t="s">
        <v>258</v>
      </c>
    </row>
    <row r="285" s="13" customFormat="1">
      <c r="A285" s="13"/>
      <c r="B285" s="232"/>
      <c r="C285" s="233"/>
      <c r="D285" s="234" t="s">
        <v>163</v>
      </c>
      <c r="E285" s="235" t="s">
        <v>1</v>
      </c>
      <c r="F285" s="236" t="s">
        <v>1196</v>
      </c>
      <c r="G285" s="233"/>
      <c r="H285" s="235" t="s">
        <v>1</v>
      </c>
      <c r="I285" s="237"/>
      <c r="J285" s="233"/>
      <c r="K285" s="233"/>
      <c r="L285" s="238"/>
      <c r="M285" s="239"/>
      <c r="N285" s="240"/>
      <c r="O285" s="240"/>
      <c r="P285" s="240"/>
      <c r="Q285" s="240"/>
      <c r="R285" s="240"/>
      <c r="S285" s="240"/>
      <c r="T285" s="24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2" t="s">
        <v>163</v>
      </c>
      <c r="AU285" s="242" t="s">
        <v>83</v>
      </c>
      <c r="AV285" s="13" t="s">
        <v>81</v>
      </c>
      <c r="AW285" s="13" t="s">
        <v>30</v>
      </c>
      <c r="AX285" s="13" t="s">
        <v>73</v>
      </c>
      <c r="AY285" s="242" t="s">
        <v>155</v>
      </c>
    </row>
    <row r="286" s="14" customFormat="1">
      <c r="A286" s="14"/>
      <c r="B286" s="243"/>
      <c r="C286" s="244"/>
      <c r="D286" s="234" t="s">
        <v>163</v>
      </c>
      <c r="E286" s="245" t="s">
        <v>1</v>
      </c>
      <c r="F286" s="246" t="s">
        <v>175</v>
      </c>
      <c r="G286" s="244"/>
      <c r="H286" s="247">
        <v>8</v>
      </c>
      <c r="I286" s="248"/>
      <c r="J286" s="244"/>
      <c r="K286" s="244"/>
      <c r="L286" s="249"/>
      <c r="M286" s="250"/>
      <c r="N286" s="251"/>
      <c r="O286" s="251"/>
      <c r="P286" s="251"/>
      <c r="Q286" s="251"/>
      <c r="R286" s="251"/>
      <c r="S286" s="251"/>
      <c r="T286" s="252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3" t="s">
        <v>163</v>
      </c>
      <c r="AU286" s="253" t="s">
        <v>83</v>
      </c>
      <c r="AV286" s="14" t="s">
        <v>83</v>
      </c>
      <c r="AW286" s="14" t="s">
        <v>30</v>
      </c>
      <c r="AX286" s="14" t="s">
        <v>73</v>
      </c>
      <c r="AY286" s="253" t="s">
        <v>155</v>
      </c>
    </row>
    <row r="287" s="15" customFormat="1">
      <c r="A287" s="15"/>
      <c r="B287" s="254"/>
      <c r="C287" s="255"/>
      <c r="D287" s="234" t="s">
        <v>163</v>
      </c>
      <c r="E287" s="256" t="s">
        <v>1</v>
      </c>
      <c r="F287" s="257" t="s">
        <v>166</v>
      </c>
      <c r="G287" s="255"/>
      <c r="H287" s="258">
        <v>8</v>
      </c>
      <c r="I287" s="259"/>
      <c r="J287" s="255"/>
      <c r="K287" s="255"/>
      <c r="L287" s="260"/>
      <c r="M287" s="261"/>
      <c r="N287" s="262"/>
      <c r="O287" s="262"/>
      <c r="P287" s="262"/>
      <c r="Q287" s="262"/>
      <c r="R287" s="262"/>
      <c r="S287" s="262"/>
      <c r="T287" s="263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64" t="s">
        <v>163</v>
      </c>
      <c r="AU287" s="264" t="s">
        <v>83</v>
      </c>
      <c r="AV287" s="15" t="s">
        <v>162</v>
      </c>
      <c r="AW287" s="15" t="s">
        <v>30</v>
      </c>
      <c r="AX287" s="15" t="s">
        <v>81</v>
      </c>
      <c r="AY287" s="264" t="s">
        <v>155</v>
      </c>
    </row>
    <row r="288" s="2" customFormat="1" ht="37.8" customHeight="1">
      <c r="A288" s="39"/>
      <c r="B288" s="40"/>
      <c r="C288" s="265" t="s">
        <v>255</v>
      </c>
      <c r="D288" s="265" t="s">
        <v>234</v>
      </c>
      <c r="E288" s="266" t="s">
        <v>1197</v>
      </c>
      <c r="F288" s="267" t="s">
        <v>1198</v>
      </c>
      <c r="G288" s="268" t="s">
        <v>184</v>
      </c>
      <c r="H288" s="269">
        <v>4</v>
      </c>
      <c r="I288" s="270"/>
      <c r="J288" s="271">
        <f>ROUND(I288*H288,2)</f>
        <v>0</v>
      </c>
      <c r="K288" s="267" t="s">
        <v>185</v>
      </c>
      <c r="L288" s="272"/>
      <c r="M288" s="273" t="s">
        <v>1</v>
      </c>
      <c r="N288" s="274" t="s">
        <v>38</v>
      </c>
      <c r="O288" s="92"/>
      <c r="P288" s="228">
        <f>O288*H288</f>
        <v>0</v>
      </c>
      <c r="Q288" s="228">
        <v>0</v>
      </c>
      <c r="R288" s="228">
        <f>Q288*H288</f>
        <v>0</v>
      </c>
      <c r="S288" s="228">
        <v>0</v>
      </c>
      <c r="T288" s="229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0" t="s">
        <v>246</v>
      </c>
      <c r="AT288" s="230" t="s">
        <v>234</v>
      </c>
      <c r="AU288" s="230" t="s">
        <v>83</v>
      </c>
      <c r="AY288" s="18" t="s">
        <v>155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18" t="s">
        <v>81</v>
      </c>
      <c r="BK288" s="231">
        <f>ROUND(I288*H288,2)</f>
        <v>0</v>
      </c>
      <c r="BL288" s="18" t="s">
        <v>200</v>
      </c>
      <c r="BM288" s="230" t="s">
        <v>264</v>
      </c>
    </row>
    <row r="289" s="13" customFormat="1">
      <c r="A289" s="13"/>
      <c r="B289" s="232"/>
      <c r="C289" s="233"/>
      <c r="D289" s="234" t="s">
        <v>163</v>
      </c>
      <c r="E289" s="235" t="s">
        <v>1</v>
      </c>
      <c r="F289" s="236" t="s">
        <v>1199</v>
      </c>
      <c r="G289" s="233"/>
      <c r="H289" s="235" t="s">
        <v>1</v>
      </c>
      <c r="I289" s="237"/>
      <c r="J289" s="233"/>
      <c r="K289" s="233"/>
      <c r="L289" s="238"/>
      <c r="M289" s="239"/>
      <c r="N289" s="240"/>
      <c r="O289" s="240"/>
      <c r="P289" s="240"/>
      <c r="Q289" s="240"/>
      <c r="R289" s="240"/>
      <c r="S289" s="240"/>
      <c r="T289" s="241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2" t="s">
        <v>163</v>
      </c>
      <c r="AU289" s="242" t="s">
        <v>83</v>
      </c>
      <c r="AV289" s="13" t="s">
        <v>81</v>
      </c>
      <c r="AW289" s="13" t="s">
        <v>30</v>
      </c>
      <c r="AX289" s="13" t="s">
        <v>73</v>
      </c>
      <c r="AY289" s="242" t="s">
        <v>155</v>
      </c>
    </row>
    <row r="290" s="14" customFormat="1">
      <c r="A290" s="14"/>
      <c r="B290" s="243"/>
      <c r="C290" s="244"/>
      <c r="D290" s="234" t="s">
        <v>163</v>
      </c>
      <c r="E290" s="245" t="s">
        <v>1</v>
      </c>
      <c r="F290" s="246" t="s">
        <v>162</v>
      </c>
      <c r="G290" s="244"/>
      <c r="H290" s="247">
        <v>4</v>
      </c>
      <c r="I290" s="248"/>
      <c r="J290" s="244"/>
      <c r="K290" s="244"/>
      <c r="L290" s="249"/>
      <c r="M290" s="250"/>
      <c r="N290" s="251"/>
      <c r="O290" s="251"/>
      <c r="P290" s="251"/>
      <c r="Q290" s="251"/>
      <c r="R290" s="251"/>
      <c r="S290" s="251"/>
      <c r="T290" s="252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3" t="s">
        <v>163</v>
      </c>
      <c r="AU290" s="253" t="s">
        <v>83</v>
      </c>
      <c r="AV290" s="14" t="s">
        <v>83</v>
      </c>
      <c r="AW290" s="14" t="s">
        <v>30</v>
      </c>
      <c r="AX290" s="14" t="s">
        <v>73</v>
      </c>
      <c r="AY290" s="253" t="s">
        <v>155</v>
      </c>
    </row>
    <row r="291" s="15" customFormat="1">
      <c r="A291" s="15"/>
      <c r="B291" s="254"/>
      <c r="C291" s="255"/>
      <c r="D291" s="234" t="s">
        <v>163</v>
      </c>
      <c r="E291" s="256" t="s">
        <v>1</v>
      </c>
      <c r="F291" s="257" t="s">
        <v>166</v>
      </c>
      <c r="G291" s="255"/>
      <c r="H291" s="258">
        <v>4</v>
      </c>
      <c r="I291" s="259"/>
      <c r="J291" s="255"/>
      <c r="K291" s="255"/>
      <c r="L291" s="260"/>
      <c r="M291" s="261"/>
      <c r="N291" s="262"/>
      <c r="O291" s="262"/>
      <c r="P291" s="262"/>
      <c r="Q291" s="262"/>
      <c r="R291" s="262"/>
      <c r="S291" s="262"/>
      <c r="T291" s="263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64" t="s">
        <v>163</v>
      </c>
      <c r="AU291" s="264" t="s">
        <v>83</v>
      </c>
      <c r="AV291" s="15" t="s">
        <v>162</v>
      </c>
      <c r="AW291" s="15" t="s">
        <v>30</v>
      </c>
      <c r="AX291" s="15" t="s">
        <v>81</v>
      </c>
      <c r="AY291" s="264" t="s">
        <v>155</v>
      </c>
    </row>
    <row r="292" s="2" customFormat="1" ht="37.8" customHeight="1">
      <c r="A292" s="39"/>
      <c r="B292" s="40"/>
      <c r="C292" s="265" t="s">
        <v>212</v>
      </c>
      <c r="D292" s="265" t="s">
        <v>234</v>
      </c>
      <c r="E292" s="266" t="s">
        <v>1200</v>
      </c>
      <c r="F292" s="267" t="s">
        <v>1201</v>
      </c>
      <c r="G292" s="268" t="s">
        <v>184</v>
      </c>
      <c r="H292" s="269">
        <v>4</v>
      </c>
      <c r="I292" s="270"/>
      <c r="J292" s="271">
        <f>ROUND(I292*H292,2)</f>
        <v>0</v>
      </c>
      <c r="K292" s="267" t="s">
        <v>185</v>
      </c>
      <c r="L292" s="272"/>
      <c r="M292" s="273" t="s">
        <v>1</v>
      </c>
      <c r="N292" s="274" t="s">
        <v>38</v>
      </c>
      <c r="O292" s="92"/>
      <c r="P292" s="228">
        <f>O292*H292</f>
        <v>0</v>
      </c>
      <c r="Q292" s="228">
        <v>0</v>
      </c>
      <c r="R292" s="228">
        <f>Q292*H292</f>
        <v>0</v>
      </c>
      <c r="S292" s="228">
        <v>0</v>
      </c>
      <c r="T292" s="229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0" t="s">
        <v>246</v>
      </c>
      <c r="AT292" s="230" t="s">
        <v>234</v>
      </c>
      <c r="AU292" s="230" t="s">
        <v>83</v>
      </c>
      <c r="AY292" s="18" t="s">
        <v>155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18" t="s">
        <v>81</v>
      </c>
      <c r="BK292" s="231">
        <f>ROUND(I292*H292,2)</f>
        <v>0</v>
      </c>
      <c r="BL292" s="18" t="s">
        <v>200</v>
      </c>
      <c r="BM292" s="230" t="s">
        <v>271</v>
      </c>
    </row>
    <row r="293" s="13" customFormat="1">
      <c r="A293" s="13"/>
      <c r="B293" s="232"/>
      <c r="C293" s="233"/>
      <c r="D293" s="234" t="s">
        <v>163</v>
      </c>
      <c r="E293" s="235" t="s">
        <v>1</v>
      </c>
      <c r="F293" s="236" t="s">
        <v>1202</v>
      </c>
      <c r="G293" s="233"/>
      <c r="H293" s="235" t="s">
        <v>1</v>
      </c>
      <c r="I293" s="237"/>
      <c r="J293" s="233"/>
      <c r="K293" s="233"/>
      <c r="L293" s="238"/>
      <c r="M293" s="239"/>
      <c r="N293" s="240"/>
      <c r="O293" s="240"/>
      <c r="P293" s="240"/>
      <c r="Q293" s="240"/>
      <c r="R293" s="240"/>
      <c r="S293" s="240"/>
      <c r="T293" s="241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2" t="s">
        <v>163</v>
      </c>
      <c r="AU293" s="242" t="s">
        <v>83</v>
      </c>
      <c r="AV293" s="13" t="s">
        <v>81</v>
      </c>
      <c r="AW293" s="13" t="s">
        <v>30</v>
      </c>
      <c r="AX293" s="13" t="s">
        <v>73</v>
      </c>
      <c r="AY293" s="242" t="s">
        <v>155</v>
      </c>
    </row>
    <row r="294" s="14" customFormat="1">
      <c r="A294" s="14"/>
      <c r="B294" s="243"/>
      <c r="C294" s="244"/>
      <c r="D294" s="234" t="s">
        <v>163</v>
      </c>
      <c r="E294" s="245" t="s">
        <v>1</v>
      </c>
      <c r="F294" s="246" t="s">
        <v>162</v>
      </c>
      <c r="G294" s="244"/>
      <c r="H294" s="247">
        <v>4</v>
      </c>
      <c r="I294" s="248"/>
      <c r="J294" s="244"/>
      <c r="K294" s="244"/>
      <c r="L294" s="249"/>
      <c r="M294" s="250"/>
      <c r="N294" s="251"/>
      <c r="O294" s="251"/>
      <c r="P294" s="251"/>
      <c r="Q294" s="251"/>
      <c r="R294" s="251"/>
      <c r="S294" s="251"/>
      <c r="T294" s="252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3" t="s">
        <v>163</v>
      </c>
      <c r="AU294" s="253" t="s">
        <v>83</v>
      </c>
      <c r="AV294" s="14" t="s">
        <v>83</v>
      </c>
      <c r="AW294" s="14" t="s">
        <v>30</v>
      </c>
      <c r="AX294" s="14" t="s">
        <v>73</v>
      </c>
      <c r="AY294" s="253" t="s">
        <v>155</v>
      </c>
    </row>
    <row r="295" s="15" customFormat="1">
      <c r="A295" s="15"/>
      <c r="B295" s="254"/>
      <c r="C295" s="255"/>
      <c r="D295" s="234" t="s">
        <v>163</v>
      </c>
      <c r="E295" s="256" t="s">
        <v>1</v>
      </c>
      <c r="F295" s="257" t="s">
        <v>166</v>
      </c>
      <c r="G295" s="255"/>
      <c r="H295" s="258">
        <v>4</v>
      </c>
      <c r="I295" s="259"/>
      <c r="J295" s="255"/>
      <c r="K295" s="255"/>
      <c r="L295" s="260"/>
      <c r="M295" s="261"/>
      <c r="N295" s="262"/>
      <c r="O295" s="262"/>
      <c r="P295" s="262"/>
      <c r="Q295" s="262"/>
      <c r="R295" s="262"/>
      <c r="S295" s="262"/>
      <c r="T295" s="263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64" t="s">
        <v>163</v>
      </c>
      <c r="AU295" s="264" t="s">
        <v>83</v>
      </c>
      <c r="AV295" s="15" t="s">
        <v>162</v>
      </c>
      <c r="AW295" s="15" t="s">
        <v>30</v>
      </c>
      <c r="AX295" s="15" t="s">
        <v>81</v>
      </c>
      <c r="AY295" s="264" t="s">
        <v>155</v>
      </c>
    </row>
    <row r="296" s="2" customFormat="1" ht="37.8" customHeight="1">
      <c r="A296" s="39"/>
      <c r="B296" s="40"/>
      <c r="C296" s="265" t="s">
        <v>7</v>
      </c>
      <c r="D296" s="265" t="s">
        <v>234</v>
      </c>
      <c r="E296" s="266" t="s">
        <v>1203</v>
      </c>
      <c r="F296" s="267" t="s">
        <v>1204</v>
      </c>
      <c r="G296" s="268" t="s">
        <v>184</v>
      </c>
      <c r="H296" s="269">
        <v>1</v>
      </c>
      <c r="I296" s="270"/>
      <c r="J296" s="271">
        <f>ROUND(I296*H296,2)</f>
        <v>0</v>
      </c>
      <c r="K296" s="267" t="s">
        <v>185</v>
      </c>
      <c r="L296" s="272"/>
      <c r="M296" s="273" t="s">
        <v>1</v>
      </c>
      <c r="N296" s="274" t="s">
        <v>38</v>
      </c>
      <c r="O296" s="92"/>
      <c r="P296" s="228">
        <f>O296*H296</f>
        <v>0</v>
      </c>
      <c r="Q296" s="228">
        <v>0</v>
      </c>
      <c r="R296" s="228">
        <f>Q296*H296</f>
        <v>0</v>
      </c>
      <c r="S296" s="228">
        <v>0</v>
      </c>
      <c r="T296" s="229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0" t="s">
        <v>246</v>
      </c>
      <c r="AT296" s="230" t="s">
        <v>234</v>
      </c>
      <c r="AU296" s="230" t="s">
        <v>83</v>
      </c>
      <c r="AY296" s="18" t="s">
        <v>155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18" t="s">
        <v>81</v>
      </c>
      <c r="BK296" s="231">
        <f>ROUND(I296*H296,2)</f>
        <v>0</v>
      </c>
      <c r="BL296" s="18" t="s">
        <v>200</v>
      </c>
      <c r="BM296" s="230" t="s">
        <v>279</v>
      </c>
    </row>
    <row r="297" s="13" customFormat="1">
      <c r="A297" s="13"/>
      <c r="B297" s="232"/>
      <c r="C297" s="233"/>
      <c r="D297" s="234" t="s">
        <v>163</v>
      </c>
      <c r="E297" s="235" t="s">
        <v>1</v>
      </c>
      <c r="F297" s="236" t="s">
        <v>1205</v>
      </c>
      <c r="G297" s="233"/>
      <c r="H297" s="235" t="s">
        <v>1</v>
      </c>
      <c r="I297" s="237"/>
      <c r="J297" s="233"/>
      <c r="K297" s="233"/>
      <c r="L297" s="238"/>
      <c r="M297" s="239"/>
      <c r="N297" s="240"/>
      <c r="O297" s="240"/>
      <c r="P297" s="240"/>
      <c r="Q297" s="240"/>
      <c r="R297" s="240"/>
      <c r="S297" s="240"/>
      <c r="T297" s="241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2" t="s">
        <v>163</v>
      </c>
      <c r="AU297" s="242" t="s">
        <v>83</v>
      </c>
      <c r="AV297" s="13" t="s">
        <v>81</v>
      </c>
      <c r="AW297" s="13" t="s">
        <v>30</v>
      </c>
      <c r="AX297" s="13" t="s">
        <v>73</v>
      </c>
      <c r="AY297" s="242" t="s">
        <v>155</v>
      </c>
    </row>
    <row r="298" s="14" customFormat="1">
      <c r="A298" s="14"/>
      <c r="B298" s="243"/>
      <c r="C298" s="244"/>
      <c r="D298" s="234" t="s">
        <v>163</v>
      </c>
      <c r="E298" s="245" t="s">
        <v>1</v>
      </c>
      <c r="F298" s="246" t="s">
        <v>81</v>
      </c>
      <c r="G298" s="244"/>
      <c r="H298" s="247">
        <v>1</v>
      </c>
      <c r="I298" s="248"/>
      <c r="J298" s="244"/>
      <c r="K298" s="244"/>
      <c r="L298" s="249"/>
      <c r="M298" s="250"/>
      <c r="N298" s="251"/>
      <c r="O298" s="251"/>
      <c r="P298" s="251"/>
      <c r="Q298" s="251"/>
      <c r="R298" s="251"/>
      <c r="S298" s="251"/>
      <c r="T298" s="252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3" t="s">
        <v>163</v>
      </c>
      <c r="AU298" s="253" t="s">
        <v>83</v>
      </c>
      <c r="AV298" s="14" t="s">
        <v>83</v>
      </c>
      <c r="AW298" s="14" t="s">
        <v>30</v>
      </c>
      <c r="AX298" s="14" t="s">
        <v>73</v>
      </c>
      <c r="AY298" s="253" t="s">
        <v>155</v>
      </c>
    </row>
    <row r="299" s="15" customFormat="1">
      <c r="A299" s="15"/>
      <c r="B299" s="254"/>
      <c r="C299" s="255"/>
      <c r="D299" s="234" t="s">
        <v>163</v>
      </c>
      <c r="E299" s="256" t="s">
        <v>1</v>
      </c>
      <c r="F299" s="257" t="s">
        <v>166</v>
      </c>
      <c r="G299" s="255"/>
      <c r="H299" s="258">
        <v>1</v>
      </c>
      <c r="I299" s="259"/>
      <c r="J299" s="255"/>
      <c r="K299" s="255"/>
      <c r="L299" s="260"/>
      <c r="M299" s="261"/>
      <c r="N299" s="262"/>
      <c r="O299" s="262"/>
      <c r="P299" s="262"/>
      <c r="Q299" s="262"/>
      <c r="R299" s="262"/>
      <c r="S299" s="262"/>
      <c r="T299" s="263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64" t="s">
        <v>163</v>
      </c>
      <c r="AU299" s="264" t="s">
        <v>83</v>
      </c>
      <c r="AV299" s="15" t="s">
        <v>162</v>
      </c>
      <c r="AW299" s="15" t="s">
        <v>30</v>
      </c>
      <c r="AX299" s="15" t="s">
        <v>81</v>
      </c>
      <c r="AY299" s="264" t="s">
        <v>155</v>
      </c>
    </row>
    <row r="300" s="2" customFormat="1" ht="37.8" customHeight="1">
      <c r="A300" s="39"/>
      <c r="B300" s="40"/>
      <c r="C300" s="265" t="s">
        <v>218</v>
      </c>
      <c r="D300" s="265" t="s">
        <v>234</v>
      </c>
      <c r="E300" s="266" t="s">
        <v>1206</v>
      </c>
      <c r="F300" s="267" t="s">
        <v>1207</v>
      </c>
      <c r="G300" s="268" t="s">
        <v>184</v>
      </c>
      <c r="H300" s="269">
        <v>4</v>
      </c>
      <c r="I300" s="270"/>
      <c r="J300" s="271">
        <f>ROUND(I300*H300,2)</f>
        <v>0</v>
      </c>
      <c r="K300" s="267" t="s">
        <v>185</v>
      </c>
      <c r="L300" s="272"/>
      <c r="M300" s="273" t="s">
        <v>1</v>
      </c>
      <c r="N300" s="274" t="s">
        <v>38</v>
      </c>
      <c r="O300" s="92"/>
      <c r="P300" s="228">
        <f>O300*H300</f>
        <v>0</v>
      </c>
      <c r="Q300" s="228">
        <v>0</v>
      </c>
      <c r="R300" s="228">
        <f>Q300*H300</f>
        <v>0</v>
      </c>
      <c r="S300" s="228">
        <v>0</v>
      </c>
      <c r="T300" s="229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0" t="s">
        <v>246</v>
      </c>
      <c r="AT300" s="230" t="s">
        <v>234</v>
      </c>
      <c r="AU300" s="230" t="s">
        <v>83</v>
      </c>
      <c r="AY300" s="18" t="s">
        <v>155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18" t="s">
        <v>81</v>
      </c>
      <c r="BK300" s="231">
        <f>ROUND(I300*H300,2)</f>
        <v>0</v>
      </c>
      <c r="BL300" s="18" t="s">
        <v>200</v>
      </c>
      <c r="BM300" s="230" t="s">
        <v>282</v>
      </c>
    </row>
    <row r="301" s="13" customFormat="1">
      <c r="A301" s="13"/>
      <c r="B301" s="232"/>
      <c r="C301" s="233"/>
      <c r="D301" s="234" t="s">
        <v>163</v>
      </c>
      <c r="E301" s="235" t="s">
        <v>1</v>
      </c>
      <c r="F301" s="236" t="s">
        <v>1208</v>
      </c>
      <c r="G301" s="233"/>
      <c r="H301" s="235" t="s">
        <v>1</v>
      </c>
      <c r="I301" s="237"/>
      <c r="J301" s="233"/>
      <c r="K301" s="233"/>
      <c r="L301" s="238"/>
      <c r="M301" s="239"/>
      <c r="N301" s="240"/>
      <c r="O301" s="240"/>
      <c r="P301" s="240"/>
      <c r="Q301" s="240"/>
      <c r="R301" s="240"/>
      <c r="S301" s="240"/>
      <c r="T301" s="241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2" t="s">
        <v>163</v>
      </c>
      <c r="AU301" s="242" t="s">
        <v>83</v>
      </c>
      <c r="AV301" s="13" t="s">
        <v>81</v>
      </c>
      <c r="AW301" s="13" t="s">
        <v>30</v>
      </c>
      <c r="AX301" s="13" t="s">
        <v>73</v>
      </c>
      <c r="AY301" s="242" t="s">
        <v>155</v>
      </c>
    </row>
    <row r="302" s="14" customFormat="1">
      <c r="A302" s="14"/>
      <c r="B302" s="243"/>
      <c r="C302" s="244"/>
      <c r="D302" s="234" t="s">
        <v>163</v>
      </c>
      <c r="E302" s="245" t="s">
        <v>1</v>
      </c>
      <c r="F302" s="246" t="s">
        <v>162</v>
      </c>
      <c r="G302" s="244"/>
      <c r="H302" s="247">
        <v>4</v>
      </c>
      <c r="I302" s="248"/>
      <c r="J302" s="244"/>
      <c r="K302" s="244"/>
      <c r="L302" s="249"/>
      <c r="M302" s="250"/>
      <c r="N302" s="251"/>
      <c r="O302" s="251"/>
      <c r="P302" s="251"/>
      <c r="Q302" s="251"/>
      <c r="R302" s="251"/>
      <c r="S302" s="251"/>
      <c r="T302" s="252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3" t="s">
        <v>163</v>
      </c>
      <c r="AU302" s="253" t="s">
        <v>83</v>
      </c>
      <c r="AV302" s="14" t="s">
        <v>83</v>
      </c>
      <c r="AW302" s="14" t="s">
        <v>30</v>
      </c>
      <c r="AX302" s="14" t="s">
        <v>73</v>
      </c>
      <c r="AY302" s="253" t="s">
        <v>155</v>
      </c>
    </row>
    <row r="303" s="15" customFormat="1">
      <c r="A303" s="15"/>
      <c r="B303" s="254"/>
      <c r="C303" s="255"/>
      <c r="D303" s="234" t="s">
        <v>163</v>
      </c>
      <c r="E303" s="256" t="s">
        <v>1</v>
      </c>
      <c r="F303" s="257" t="s">
        <v>166</v>
      </c>
      <c r="G303" s="255"/>
      <c r="H303" s="258">
        <v>4</v>
      </c>
      <c r="I303" s="259"/>
      <c r="J303" s="255"/>
      <c r="K303" s="255"/>
      <c r="L303" s="260"/>
      <c r="M303" s="261"/>
      <c r="N303" s="262"/>
      <c r="O303" s="262"/>
      <c r="P303" s="262"/>
      <c r="Q303" s="262"/>
      <c r="R303" s="262"/>
      <c r="S303" s="262"/>
      <c r="T303" s="263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64" t="s">
        <v>163</v>
      </c>
      <c r="AU303" s="264" t="s">
        <v>83</v>
      </c>
      <c r="AV303" s="15" t="s">
        <v>162</v>
      </c>
      <c r="AW303" s="15" t="s">
        <v>30</v>
      </c>
      <c r="AX303" s="15" t="s">
        <v>81</v>
      </c>
      <c r="AY303" s="264" t="s">
        <v>155</v>
      </c>
    </row>
    <row r="304" s="2" customFormat="1" ht="24.15" customHeight="1">
      <c r="A304" s="39"/>
      <c r="B304" s="40"/>
      <c r="C304" s="219" t="s">
        <v>276</v>
      </c>
      <c r="D304" s="219" t="s">
        <v>157</v>
      </c>
      <c r="E304" s="220" t="s">
        <v>1209</v>
      </c>
      <c r="F304" s="221" t="s">
        <v>1210</v>
      </c>
      <c r="G304" s="222" t="s">
        <v>160</v>
      </c>
      <c r="H304" s="223">
        <v>379.90499999999997</v>
      </c>
      <c r="I304" s="224"/>
      <c r="J304" s="225">
        <f>ROUND(I304*H304,2)</f>
        <v>0</v>
      </c>
      <c r="K304" s="221" t="s">
        <v>161</v>
      </c>
      <c r="L304" s="45"/>
      <c r="M304" s="226" t="s">
        <v>1</v>
      </c>
      <c r="N304" s="227" t="s">
        <v>38</v>
      </c>
      <c r="O304" s="92"/>
      <c r="P304" s="228">
        <f>O304*H304</f>
        <v>0</v>
      </c>
      <c r="Q304" s="228">
        <v>0.00025999999999999998</v>
      </c>
      <c r="R304" s="228">
        <f>Q304*H304</f>
        <v>0.098775299999999983</v>
      </c>
      <c r="S304" s="228">
        <v>0</v>
      </c>
      <c r="T304" s="229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0" t="s">
        <v>200</v>
      </c>
      <c r="AT304" s="230" t="s">
        <v>157</v>
      </c>
      <c r="AU304" s="230" t="s">
        <v>83</v>
      </c>
      <c r="AY304" s="18" t="s">
        <v>155</v>
      </c>
      <c r="BE304" s="231">
        <f>IF(N304="základní",J304,0)</f>
        <v>0</v>
      </c>
      <c r="BF304" s="231">
        <f>IF(N304="snížená",J304,0)</f>
        <v>0</v>
      </c>
      <c r="BG304" s="231">
        <f>IF(N304="zákl. přenesená",J304,0)</f>
        <v>0</v>
      </c>
      <c r="BH304" s="231">
        <f>IF(N304="sníž. přenesená",J304,0)</f>
        <v>0</v>
      </c>
      <c r="BI304" s="231">
        <f>IF(N304="nulová",J304,0)</f>
        <v>0</v>
      </c>
      <c r="BJ304" s="18" t="s">
        <v>81</v>
      </c>
      <c r="BK304" s="231">
        <f>ROUND(I304*H304,2)</f>
        <v>0</v>
      </c>
      <c r="BL304" s="18" t="s">
        <v>200</v>
      </c>
      <c r="BM304" s="230" t="s">
        <v>340</v>
      </c>
    </row>
    <row r="305" s="13" customFormat="1">
      <c r="A305" s="13"/>
      <c r="B305" s="232"/>
      <c r="C305" s="233"/>
      <c r="D305" s="234" t="s">
        <v>163</v>
      </c>
      <c r="E305" s="235" t="s">
        <v>1</v>
      </c>
      <c r="F305" s="236" t="s">
        <v>1142</v>
      </c>
      <c r="G305" s="233"/>
      <c r="H305" s="235" t="s">
        <v>1</v>
      </c>
      <c r="I305" s="237"/>
      <c r="J305" s="233"/>
      <c r="K305" s="233"/>
      <c r="L305" s="238"/>
      <c r="M305" s="239"/>
      <c r="N305" s="240"/>
      <c r="O305" s="240"/>
      <c r="P305" s="240"/>
      <c r="Q305" s="240"/>
      <c r="R305" s="240"/>
      <c r="S305" s="240"/>
      <c r="T305" s="241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2" t="s">
        <v>163</v>
      </c>
      <c r="AU305" s="242" t="s">
        <v>83</v>
      </c>
      <c r="AV305" s="13" t="s">
        <v>81</v>
      </c>
      <c r="AW305" s="13" t="s">
        <v>30</v>
      </c>
      <c r="AX305" s="13" t="s">
        <v>73</v>
      </c>
      <c r="AY305" s="242" t="s">
        <v>155</v>
      </c>
    </row>
    <row r="306" s="14" customFormat="1">
      <c r="A306" s="14"/>
      <c r="B306" s="243"/>
      <c r="C306" s="244"/>
      <c r="D306" s="234" t="s">
        <v>163</v>
      </c>
      <c r="E306" s="245" t="s">
        <v>1</v>
      </c>
      <c r="F306" s="246" t="s">
        <v>1174</v>
      </c>
      <c r="G306" s="244"/>
      <c r="H306" s="247">
        <v>244.44</v>
      </c>
      <c r="I306" s="248"/>
      <c r="J306" s="244"/>
      <c r="K306" s="244"/>
      <c r="L306" s="249"/>
      <c r="M306" s="250"/>
      <c r="N306" s="251"/>
      <c r="O306" s="251"/>
      <c r="P306" s="251"/>
      <c r="Q306" s="251"/>
      <c r="R306" s="251"/>
      <c r="S306" s="251"/>
      <c r="T306" s="252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3" t="s">
        <v>163</v>
      </c>
      <c r="AU306" s="253" t="s">
        <v>83</v>
      </c>
      <c r="AV306" s="14" t="s">
        <v>83</v>
      </c>
      <c r="AW306" s="14" t="s">
        <v>30</v>
      </c>
      <c r="AX306" s="14" t="s">
        <v>73</v>
      </c>
      <c r="AY306" s="253" t="s">
        <v>155</v>
      </c>
    </row>
    <row r="307" s="14" customFormat="1">
      <c r="A307" s="14"/>
      <c r="B307" s="243"/>
      <c r="C307" s="244"/>
      <c r="D307" s="234" t="s">
        <v>163</v>
      </c>
      <c r="E307" s="245" t="s">
        <v>1</v>
      </c>
      <c r="F307" s="246" t="s">
        <v>1175</v>
      </c>
      <c r="G307" s="244"/>
      <c r="H307" s="247">
        <v>30.75</v>
      </c>
      <c r="I307" s="248"/>
      <c r="J307" s="244"/>
      <c r="K307" s="244"/>
      <c r="L307" s="249"/>
      <c r="M307" s="250"/>
      <c r="N307" s="251"/>
      <c r="O307" s="251"/>
      <c r="P307" s="251"/>
      <c r="Q307" s="251"/>
      <c r="R307" s="251"/>
      <c r="S307" s="251"/>
      <c r="T307" s="252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3" t="s">
        <v>163</v>
      </c>
      <c r="AU307" s="253" t="s">
        <v>83</v>
      </c>
      <c r="AV307" s="14" t="s">
        <v>83</v>
      </c>
      <c r="AW307" s="14" t="s">
        <v>30</v>
      </c>
      <c r="AX307" s="14" t="s">
        <v>73</v>
      </c>
      <c r="AY307" s="253" t="s">
        <v>155</v>
      </c>
    </row>
    <row r="308" s="14" customFormat="1">
      <c r="A308" s="14"/>
      <c r="B308" s="243"/>
      <c r="C308" s="244"/>
      <c r="D308" s="234" t="s">
        <v>163</v>
      </c>
      <c r="E308" s="245" t="s">
        <v>1</v>
      </c>
      <c r="F308" s="246" t="s">
        <v>527</v>
      </c>
      <c r="G308" s="244"/>
      <c r="H308" s="247">
        <v>15.75</v>
      </c>
      <c r="I308" s="248"/>
      <c r="J308" s="244"/>
      <c r="K308" s="244"/>
      <c r="L308" s="249"/>
      <c r="M308" s="250"/>
      <c r="N308" s="251"/>
      <c r="O308" s="251"/>
      <c r="P308" s="251"/>
      <c r="Q308" s="251"/>
      <c r="R308" s="251"/>
      <c r="S308" s="251"/>
      <c r="T308" s="252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3" t="s">
        <v>163</v>
      </c>
      <c r="AU308" s="253" t="s">
        <v>83</v>
      </c>
      <c r="AV308" s="14" t="s">
        <v>83</v>
      </c>
      <c r="AW308" s="14" t="s">
        <v>30</v>
      </c>
      <c r="AX308" s="14" t="s">
        <v>73</v>
      </c>
      <c r="AY308" s="253" t="s">
        <v>155</v>
      </c>
    </row>
    <row r="309" s="14" customFormat="1">
      <c r="A309" s="14"/>
      <c r="B309" s="243"/>
      <c r="C309" s="244"/>
      <c r="D309" s="234" t="s">
        <v>163</v>
      </c>
      <c r="E309" s="245" t="s">
        <v>1</v>
      </c>
      <c r="F309" s="246" t="s">
        <v>533</v>
      </c>
      <c r="G309" s="244"/>
      <c r="H309" s="247">
        <v>25.704000000000001</v>
      </c>
      <c r="I309" s="248"/>
      <c r="J309" s="244"/>
      <c r="K309" s="244"/>
      <c r="L309" s="249"/>
      <c r="M309" s="250"/>
      <c r="N309" s="251"/>
      <c r="O309" s="251"/>
      <c r="P309" s="251"/>
      <c r="Q309" s="251"/>
      <c r="R309" s="251"/>
      <c r="S309" s="251"/>
      <c r="T309" s="252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3" t="s">
        <v>163</v>
      </c>
      <c r="AU309" s="253" t="s">
        <v>83</v>
      </c>
      <c r="AV309" s="14" t="s">
        <v>83</v>
      </c>
      <c r="AW309" s="14" t="s">
        <v>30</v>
      </c>
      <c r="AX309" s="14" t="s">
        <v>73</v>
      </c>
      <c r="AY309" s="253" t="s">
        <v>155</v>
      </c>
    </row>
    <row r="310" s="14" customFormat="1">
      <c r="A310" s="14"/>
      <c r="B310" s="243"/>
      <c r="C310" s="244"/>
      <c r="D310" s="234" t="s">
        <v>163</v>
      </c>
      <c r="E310" s="245" t="s">
        <v>1</v>
      </c>
      <c r="F310" s="246" t="s">
        <v>534</v>
      </c>
      <c r="G310" s="244"/>
      <c r="H310" s="247">
        <v>17.135999999999999</v>
      </c>
      <c r="I310" s="248"/>
      <c r="J310" s="244"/>
      <c r="K310" s="244"/>
      <c r="L310" s="249"/>
      <c r="M310" s="250"/>
      <c r="N310" s="251"/>
      <c r="O310" s="251"/>
      <c r="P310" s="251"/>
      <c r="Q310" s="251"/>
      <c r="R310" s="251"/>
      <c r="S310" s="251"/>
      <c r="T310" s="252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3" t="s">
        <v>163</v>
      </c>
      <c r="AU310" s="253" t="s">
        <v>83</v>
      </c>
      <c r="AV310" s="14" t="s">
        <v>83</v>
      </c>
      <c r="AW310" s="14" t="s">
        <v>30</v>
      </c>
      <c r="AX310" s="14" t="s">
        <v>73</v>
      </c>
      <c r="AY310" s="253" t="s">
        <v>155</v>
      </c>
    </row>
    <row r="311" s="14" customFormat="1">
      <c r="A311" s="14"/>
      <c r="B311" s="243"/>
      <c r="C311" s="244"/>
      <c r="D311" s="234" t="s">
        <v>163</v>
      </c>
      <c r="E311" s="245" t="s">
        <v>1</v>
      </c>
      <c r="F311" s="246" t="s">
        <v>535</v>
      </c>
      <c r="G311" s="244"/>
      <c r="H311" s="247">
        <v>36</v>
      </c>
      <c r="I311" s="248"/>
      <c r="J311" s="244"/>
      <c r="K311" s="244"/>
      <c r="L311" s="249"/>
      <c r="M311" s="250"/>
      <c r="N311" s="251"/>
      <c r="O311" s="251"/>
      <c r="P311" s="251"/>
      <c r="Q311" s="251"/>
      <c r="R311" s="251"/>
      <c r="S311" s="251"/>
      <c r="T311" s="252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3" t="s">
        <v>163</v>
      </c>
      <c r="AU311" s="253" t="s">
        <v>83</v>
      </c>
      <c r="AV311" s="14" t="s">
        <v>83</v>
      </c>
      <c r="AW311" s="14" t="s">
        <v>30</v>
      </c>
      <c r="AX311" s="14" t="s">
        <v>73</v>
      </c>
      <c r="AY311" s="253" t="s">
        <v>155</v>
      </c>
    </row>
    <row r="312" s="14" customFormat="1">
      <c r="A312" s="14"/>
      <c r="B312" s="243"/>
      <c r="C312" s="244"/>
      <c r="D312" s="234" t="s">
        <v>163</v>
      </c>
      <c r="E312" s="245" t="s">
        <v>1</v>
      </c>
      <c r="F312" s="246" t="s">
        <v>538</v>
      </c>
      <c r="G312" s="244"/>
      <c r="H312" s="247">
        <v>10.125</v>
      </c>
      <c r="I312" s="248"/>
      <c r="J312" s="244"/>
      <c r="K312" s="244"/>
      <c r="L312" s="249"/>
      <c r="M312" s="250"/>
      <c r="N312" s="251"/>
      <c r="O312" s="251"/>
      <c r="P312" s="251"/>
      <c r="Q312" s="251"/>
      <c r="R312" s="251"/>
      <c r="S312" s="251"/>
      <c r="T312" s="252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3" t="s">
        <v>163</v>
      </c>
      <c r="AU312" s="253" t="s">
        <v>83</v>
      </c>
      <c r="AV312" s="14" t="s">
        <v>83</v>
      </c>
      <c r="AW312" s="14" t="s">
        <v>30</v>
      </c>
      <c r="AX312" s="14" t="s">
        <v>73</v>
      </c>
      <c r="AY312" s="253" t="s">
        <v>155</v>
      </c>
    </row>
    <row r="313" s="15" customFormat="1">
      <c r="A313" s="15"/>
      <c r="B313" s="254"/>
      <c r="C313" s="255"/>
      <c r="D313" s="234" t="s">
        <v>163</v>
      </c>
      <c r="E313" s="256" t="s">
        <v>1</v>
      </c>
      <c r="F313" s="257" t="s">
        <v>166</v>
      </c>
      <c r="G313" s="255"/>
      <c r="H313" s="258">
        <v>379.90500000000003</v>
      </c>
      <c r="I313" s="259"/>
      <c r="J313" s="255"/>
      <c r="K313" s="255"/>
      <c r="L313" s="260"/>
      <c r="M313" s="261"/>
      <c r="N313" s="262"/>
      <c r="O313" s="262"/>
      <c r="P313" s="262"/>
      <c r="Q313" s="262"/>
      <c r="R313" s="262"/>
      <c r="S313" s="262"/>
      <c r="T313" s="263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64" t="s">
        <v>163</v>
      </c>
      <c r="AU313" s="264" t="s">
        <v>83</v>
      </c>
      <c r="AV313" s="15" t="s">
        <v>162</v>
      </c>
      <c r="AW313" s="15" t="s">
        <v>30</v>
      </c>
      <c r="AX313" s="15" t="s">
        <v>81</v>
      </c>
      <c r="AY313" s="264" t="s">
        <v>155</v>
      </c>
    </row>
    <row r="314" s="2" customFormat="1" ht="37.8" customHeight="1">
      <c r="A314" s="39"/>
      <c r="B314" s="40"/>
      <c r="C314" s="265" t="s">
        <v>222</v>
      </c>
      <c r="D314" s="265" t="s">
        <v>234</v>
      </c>
      <c r="E314" s="266" t="s">
        <v>1211</v>
      </c>
      <c r="F314" s="267" t="s">
        <v>1212</v>
      </c>
      <c r="G314" s="268" t="s">
        <v>184</v>
      </c>
      <c r="H314" s="269">
        <v>97</v>
      </c>
      <c r="I314" s="270"/>
      <c r="J314" s="271">
        <f>ROUND(I314*H314,2)</f>
        <v>0</v>
      </c>
      <c r="K314" s="267" t="s">
        <v>185</v>
      </c>
      <c r="L314" s="272"/>
      <c r="M314" s="273" t="s">
        <v>1</v>
      </c>
      <c r="N314" s="274" t="s">
        <v>38</v>
      </c>
      <c r="O314" s="92"/>
      <c r="P314" s="228">
        <f>O314*H314</f>
        <v>0</v>
      </c>
      <c r="Q314" s="228">
        <v>0</v>
      </c>
      <c r="R314" s="228">
        <f>Q314*H314</f>
        <v>0</v>
      </c>
      <c r="S314" s="228">
        <v>0</v>
      </c>
      <c r="T314" s="229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0" t="s">
        <v>246</v>
      </c>
      <c r="AT314" s="230" t="s">
        <v>234</v>
      </c>
      <c r="AU314" s="230" t="s">
        <v>83</v>
      </c>
      <c r="AY314" s="18" t="s">
        <v>155</v>
      </c>
      <c r="BE314" s="231">
        <f>IF(N314="základní",J314,0)</f>
        <v>0</v>
      </c>
      <c r="BF314" s="231">
        <f>IF(N314="snížená",J314,0)</f>
        <v>0</v>
      </c>
      <c r="BG314" s="231">
        <f>IF(N314="zákl. přenesená",J314,0)</f>
        <v>0</v>
      </c>
      <c r="BH314" s="231">
        <f>IF(N314="sníž. přenesená",J314,0)</f>
        <v>0</v>
      </c>
      <c r="BI314" s="231">
        <f>IF(N314="nulová",J314,0)</f>
        <v>0</v>
      </c>
      <c r="BJ314" s="18" t="s">
        <v>81</v>
      </c>
      <c r="BK314" s="231">
        <f>ROUND(I314*H314,2)</f>
        <v>0</v>
      </c>
      <c r="BL314" s="18" t="s">
        <v>200</v>
      </c>
      <c r="BM314" s="230" t="s">
        <v>346</v>
      </c>
    </row>
    <row r="315" s="13" customFormat="1">
      <c r="A315" s="13"/>
      <c r="B315" s="232"/>
      <c r="C315" s="233"/>
      <c r="D315" s="234" t="s">
        <v>163</v>
      </c>
      <c r="E315" s="235" t="s">
        <v>1</v>
      </c>
      <c r="F315" s="236" t="s">
        <v>1213</v>
      </c>
      <c r="G315" s="233"/>
      <c r="H315" s="235" t="s">
        <v>1</v>
      </c>
      <c r="I315" s="237"/>
      <c r="J315" s="233"/>
      <c r="K315" s="233"/>
      <c r="L315" s="238"/>
      <c r="M315" s="239"/>
      <c r="N315" s="240"/>
      <c r="O315" s="240"/>
      <c r="P315" s="240"/>
      <c r="Q315" s="240"/>
      <c r="R315" s="240"/>
      <c r="S315" s="240"/>
      <c r="T315" s="241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2" t="s">
        <v>163</v>
      </c>
      <c r="AU315" s="242" t="s">
        <v>83</v>
      </c>
      <c r="AV315" s="13" t="s">
        <v>81</v>
      </c>
      <c r="AW315" s="13" t="s">
        <v>30</v>
      </c>
      <c r="AX315" s="13" t="s">
        <v>73</v>
      </c>
      <c r="AY315" s="242" t="s">
        <v>155</v>
      </c>
    </row>
    <row r="316" s="14" customFormat="1">
      <c r="A316" s="14"/>
      <c r="B316" s="243"/>
      <c r="C316" s="244"/>
      <c r="D316" s="234" t="s">
        <v>163</v>
      </c>
      <c r="E316" s="245" t="s">
        <v>1</v>
      </c>
      <c r="F316" s="246" t="s">
        <v>807</v>
      </c>
      <c r="G316" s="244"/>
      <c r="H316" s="247">
        <v>97</v>
      </c>
      <c r="I316" s="248"/>
      <c r="J316" s="244"/>
      <c r="K316" s="244"/>
      <c r="L316" s="249"/>
      <c r="M316" s="250"/>
      <c r="N316" s="251"/>
      <c r="O316" s="251"/>
      <c r="P316" s="251"/>
      <c r="Q316" s="251"/>
      <c r="R316" s="251"/>
      <c r="S316" s="251"/>
      <c r="T316" s="252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3" t="s">
        <v>163</v>
      </c>
      <c r="AU316" s="253" t="s">
        <v>83</v>
      </c>
      <c r="AV316" s="14" t="s">
        <v>83</v>
      </c>
      <c r="AW316" s="14" t="s">
        <v>30</v>
      </c>
      <c r="AX316" s="14" t="s">
        <v>73</v>
      </c>
      <c r="AY316" s="253" t="s">
        <v>155</v>
      </c>
    </row>
    <row r="317" s="15" customFormat="1">
      <c r="A317" s="15"/>
      <c r="B317" s="254"/>
      <c r="C317" s="255"/>
      <c r="D317" s="234" t="s">
        <v>163</v>
      </c>
      <c r="E317" s="256" t="s">
        <v>1</v>
      </c>
      <c r="F317" s="257" t="s">
        <v>166</v>
      </c>
      <c r="G317" s="255"/>
      <c r="H317" s="258">
        <v>97</v>
      </c>
      <c r="I317" s="259"/>
      <c r="J317" s="255"/>
      <c r="K317" s="255"/>
      <c r="L317" s="260"/>
      <c r="M317" s="261"/>
      <c r="N317" s="262"/>
      <c r="O317" s="262"/>
      <c r="P317" s="262"/>
      <c r="Q317" s="262"/>
      <c r="R317" s="262"/>
      <c r="S317" s="262"/>
      <c r="T317" s="263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64" t="s">
        <v>163</v>
      </c>
      <c r="AU317" s="264" t="s">
        <v>83</v>
      </c>
      <c r="AV317" s="15" t="s">
        <v>162</v>
      </c>
      <c r="AW317" s="15" t="s">
        <v>30</v>
      </c>
      <c r="AX317" s="15" t="s">
        <v>81</v>
      </c>
      <c r="AY317" s="264" t="s">
        <v>155</v>
      </c>
    </row>
    <row r="318" s="2" customFormat="1" ht="37.8" customHeight="1">
      <c r="A318" s="39"/>
      <c r="B318" s="40"/>
      <c r="C318" s="265" t="s">
        <v>337</v>
      </c>
      <c r="D318" s="265" t="s">
        <v>234</v>
      </c>
      <c r="E318" s="266" t="s">
        <v>1214</v>
      </c>
      <c r="F318" s="267" t="s">
        <v>1215</v>
      </c>
      <c r="G318" s="268" t="s">
        <v>184</v>
      </c>
      <c r="H318" s="269">
        <v>10</v>
      </c>
      <c r="I318" s="270"/>
      <c r="J318" s="271">
        <f>ROUND(I318*H318,2)</f>
        <v>0</v>
      </c>
      <c r="K318" s="267" t="s">
        <v>185</v>
      </c>
      <c r="L318" s="272"/>
      <c r="M318" s="273" t="s">
        <v>1</v>
      </c>
      <c r="N318" s="274" t="s">
        <v>38</v>
      </c>
      <c r="O318" s="92"/>
      <c r="P318" s="228">
        <f>O318*H318</f>
        <v>0</v>
      </c>
      <c r="Q318" s="228">
        <v>0</v>
      </c>
      <c r="R318" s="228">
        <f>Q318*H318</f>
        <v>0</v>
      </c>
      <c r="S318" s="228">
        <v>0</v>
      </c>
      <c r="T318" s="229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0" t="s">
        <v>246</v>
      </c>
      <c r="AT318" s="230" t="s">
        <v>234</v>
      </c>
      <c r="AU318" s="230" t="s">
        <v>83</v>
      </c>
      <c r="AY318" s="18" t="s">
        <v>155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8" t="s">
        <v>81</v>
      </c>
      <c r="BK318" s="231">
        <f>ROUND(I318*H318,2)</f>
        <v>0</v>
      </c>
      <c r="BL318" s="18" t="s">
        <v>200</v>
      </c>
      <c r="BM318" s="230" t="s">
        <v>355</v>
      </c>
    </row>
    <row r="319" s="13" customFormat="1">
      <c r="A319" s="13"/>
      <c r="B319" s="232"/>
      <c r="C319" s="233"/>
      <c r="D319" s="234" t="s">
        <v>163</v>
      </c>
      <c r="E319" s="235" t="s">
        <v>1</v>
      </c>
      <c r="F319" s="236" t="s">
        <v>1216</v>
      </c>
      <c r="G319" s="233"/>
      <c r="H319" s="235" t="s">
        <v>1</v>
      </c>
      <c r="I319" s="237"/>
      <c r="J319" s="233"/>
      <c r="K319" s="233"/>
      <c r="L319" s="238"/>
      <c r="M319" s="239"/>
      <c r="N319" s="240"/>
      <c r="O319" s="240"/>
      <c r="P319" s="240"/>
      <c r="Q319" s="240"/>
      <c r="R319" s="240"/>
      <c r="S319" s="240"/>
      <c r="T319" s="24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2" t="s">
        <v>163</v>
      </c>
      <c r="AU319" s="242" t="s">
        <v>83</v>
      </c>
      <c r="AV319" s="13" t="s">
        <v>81</v>
      </c>
      <c r="AW319" s="13" t="s">
        <v>30</v>
      </c>
      <c r="AX319" s="13" t="s">
        <v>73</v>
      </c>
      <c r="AY319" s="242" t="s">
        <v>155</v>
      </c>
    </row>
    <row r="320" s="14" customFormat="1">
      <c r="A320" s="14"/>
      <c r="B320" s="243"/>
      <c r="C320" s="244"/>
      <c r="D320" s="234" t="s">
        <v>163</v>
      </c>
      <c r="E320" s="245" t="s">
        <v>1</v>
      </c>
      <c r="F320" s="246" t="s">
        <v>180</v>
      </c>
      <c r="G320" s="244"/>
      <c r="H320" s="247">
        <v>10</v>
      </c>
      <c r="I320" s="248"/>
      <c r="J320" s="244"/>
      <c r="K320" s="244"/>
      <c r="L320" s="249"/>
      <c r="M320" s="250"/>
      <c r="N320" s="251"/>
      <c r="O320" s="251"/>
      <c r="P320" s="251"/>
      <c r="Q320" s="251"/>
      <c r="R320" s="251"/>
      <c r="S320" s="251"/>
      <c r="T320" s="252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3" t="s">
        <v>163</v>
      </c>
      <c r="AU320" s="253" t="s">
        <v>83</v>
      </c>
      <c r="AV320" s="14" t="s">
        <v>83</v>
      </c>
      <c r="AW320" s="14" t="s">
        <v>30</v>
      </c>
      <c r="AX320" s="14" t="s">
        <v>73</v>
      </c>
      <c r="AY320" s="253" t="s">
        <v>155</v>
      </c>
    </row>
    <row r="321" s="15" customFormat="1">
      <c r="A321" s="15"/>
      <c r="B321" s="254"/>
      <c r="C321" s="255"/>
      <c r="D321" s="234" t="s">
        <v>163</v>
      </c>
      <c r="E321" s="256" t="s">
        <v>1</v>
      </c>
      <c r="F321" s="257" t="s">
        <v>166</v>
      </c>
      <c r="G321" s="255"/>
      <c r="H321" s="258">
        <v>10</v>
      </c>
      <c r="I321" s="259"/>
      <c r="J321" s="255"/>
      <c r="K321" s="255"/>
      <c r="L321" s="260"/>
      <c r="M321" s="261"/>
      <c r="N321" s="262"/>
      <c r="O321" s="262"/>
      <c r="P321" s="262"/>
      <c r="Q321" s="262"/>
      <c r="R321" s="262"/>
      <c r="S321" s="262"/>
      <c r="T321" s="263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64" t="s">
        <v>163</v>
      </c>
      <c r="AU321" s="264" t="s">
        <v>83</v>
      </c>
      <c r="AV321" s="15" t="s">
        <v>162</v>
      </c>
      <c r="AW321" s="15" t="s">
        <v>30</v>
      </c>
      <c r="AX321" s="15" t="s">
        <v>81</v>
      </c>
      <c r="AY321" s="264" t="s">
        <v>155</v>
      </c>
    </row>
    <row r="322" s="2" customFormat="1" ht="37.8" customHeight="1">
      <c r="A322" s="39"/>
      <c r="B322" s="40"/>
      <c r="C322" s="265" t="s">
        <v>230</v>
      </c>
      <c r="D322" s="265" t="s">
        <v>234</v>
      </c>
      <c r="E322" s="266" t="s">
        <v>1217</v>
      </c>
      <c r="F322" s="267" t="s">
        <v>1218</v>
      </c>
      <c r="G322" s="268" t="s">
        <v>184</v>
      </c>
      <c r="H322" s="269">
        <v>7</v>
      </c>
      <c r="I322" s="270"/>
      <c r="J322" s="271">
        <f>ROUND(I322*H322,2)</f>
        <v>0</v>
      </c>
      <c r="K322" s="267" t="s">
        <v>185</v>
      </c>
      <c r="L322" s="272"/>
      <c r="M322" s="273" t="s">
        <v>1</v>
      </c>
      <c r="N322" s="274" t="s">
        <v>38</v>
      </c>
      <c r="O322" s="92"/>
      <c r="P322" s="228">
        <f>O322*H322</f>
        <v>0</v>
      </c>
      <c r="Q322" s="228">
        <v>0</v>
      </c>
      <c r="R322" s="228">
        <f>Q322*H322</f>
        <v>0</v>
      </c>
      <c r="S322" s="228">
        <v>0</v>
      </c>
      <c r="T322" s="229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0" t="s">
        <v>246</v>
      </c>
      <c r="AT322" s="230" t="s">
        <v>234</v>
      </c>
      <c r="AU322" s="230" t="s">
        <v>83</v>
      </c>
      <c r="AY322" s="18" t="s">
        <v>155</v>
      </c>
      <c r="BE322" s="231">
        <f>IF(N322="základní",J322,0)</f>
        <v>0</v>
      </c>
      <c r="BF322" s="231">
        <f>IF(N322="snížená",J322,0)</f>
        <v>0</v>
      </c>
      <c r="BG322" s="231">
        <f>IF(N322="zákl. přenesená",J322,0)</f>
        <v>0</v>
      </c>
      <c r="BH322" s="231">
        <f>IF(N322="sníž. přenesená",J322,0)</f>
        <v>0</v>
      </c>
      <c r="BI322" s="231">
        <f>IF(N322="nulová",J322,0)</f>
        <v>0</v>
      </c>
      <c r="BJ322" s="18" t="s">
        <v>81</v>
      </c>
      <c r="BK322" s="231">
        <f>ROUND(I322*H322,2)</f>
        <v>0</v>
      </c>
      <c r="BL322" s="18" t="s">
        <v>200</v>
      </c>
      <c r="BM322" s="230" t="s">
        <v>375</v>
      </c>
    </row>
    <row r="323" s="13" customFormat="1">
      <c r="A323" s="13"/>
      <c r="B323" s="232"/>
      <c r="C323" s="233"/>
      <c r="D323" s="234" t="s">
        <v>163</v>
      </c>
      <c r="E323" s="235" t="s">
        <v>1</v>
      </c>
      <c r="F323" s="236" t="s">
        <v>1219</v>
      </c>
      <c r="G323" s="233"/>
      <c r="H323" s="235" t="s">
        <v>1</v>
      </c>
      <c r="I323" s="237"/>
      <c r="J323" s="233"/>
      <c r="K323" s="233"/>
      <c r="L323" s="238"/>
      <c r="M323" s="239"/>
      <c r="N323" s="240"/>
      <c r="O323" s="240"/>
      <c r="P323" s="240"/>
      <c r="Q323" s="240"/>
      <c r="R323" s="240"/>
      <c r="S323" s="240"/>
      <c r="T323" s="241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2" t="s">
        <v>163</v>
      </c>
      <c r="AU323" s="242" t="s">
        <v>83</v>
      </c>
      <c r="AV323" s="13" t="s">
        <v>81</v>
      </c>
      <c r="AW323" s="13" t="s">
        <v>30</v>
      </c>
      <c r="AX323" s="13" t="s">
        <v>73</v>
      </c>
      <c r="AY323" s="242" t="s">
        <v>155</v>
      </c>
    </row>
    <row r="324" s="14" customFormat="1">
      <c r="A324" s="14"/>
      <c r="B324" s="243"/>
      <c r="C324" s="244"/>
      <c r="D324" s="234" t="s">
        <v>163</v>
      </c>
      <c r="E324" s="245" t="s">
        <v>1</v>
      </c>
      <c r="F324" s="246" t="s">
        <v>193</v>
      </c>
      <c r="G324" s="244"/>
      <c r="H324" s="247">
        <v>7</v>
      </c>
      <c r="I324" s="248"/>
      <c r="J324" s="244"/>
      <c r="K324" s="244"/>
      <c r="L324" s="249"/>
      <c r="M324" s="250"/>
      <c r="N324" s="251"/>
      <c r="O324" s="251"/>
      <c r="P324" s="251"/>
      <c r="Q324" s="251"/>
      <c r="R324" s="251"/>
      <c r="S324" s="251"/>
      <c r="T324" s="252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3" t="s">
        <v>163</v>
      </c>
      <c r="AU324" s="253" t="s">
        <v>83</v>
      </c>
      <c r="AV324" s="14" t="s">
        <v>83</v>
      </c>
      <c r="AW324" s="14" t="s">
        <v>30</v>
      </c>
      <c r="AX324" s="14" t="s">
        <v>73</v>
      </c>
      <c r="AY324" s="253" t="s">
        <v>155</v>
      </c>
    </row>
    <row r="325" s="15" customFormat="1">
      <c r="A325" s="15"/>
      <c r="B325" s="254"/>
      <c r="C325" s="255"/>
      <c r="D325" s="234" t="s">
        <v>163</v>
      </c>
      <c r="E325" s="256" t="s">
        <v>1</v>
      </c>
      <c r="F325" s="257" t="s">
        <v>166</v>
      </c>
      <c r="G325" s="255"/>
      <c r="H325" s="258">
        <v>7</v>
      </c>
      <c r="I325" s="259"/>
      <c r="J325" s="255"/>
      <c r="K325" s="255"/>
      <c r="L325" s="260"/>
      <c r="M325" s="261"/>
      <c r="N325" s="262"/>
      <c r="O325" s="262"/>
      <c r="P325" s="262"/>
      <c r="Q325" s="262"/>
      <c r="R325" s="262"/>
      <c r="S325" s="262"/>
      <c r="T325" s="263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64" t="s">
        <v>163</v>
      </c>
      <c r="AU325" s="264" t="s">
        <v>83</v>
      </c>
      <c r="AV325" s="15" t="s">
        <v>162</v>
      </c>
      <c r="AW325" s="15" t="s">
        <v>30</v>
      </c>
      <c r="AX325" s="15" t="s">
        <v>81</v>
      </c>
      <c r="AY325" s="264" t="s">
        <v>155</v>
      </c>
    </row>
    <row r="326" s="2" customFormat="1" ht="37.8" customHeight="1">
      <c r="A326" s="39"/>
      <c r="B326" s="40"/>
      <c r="C326" s="265" t="s">
        <v>351</v>
      </c>
      <c r="D326" s="265" t="s">
        <v>234</v>
      </c>
      <c r="E326" s="266" t="s">
        <v>1220</v>
      </c>
      <c r="F326" s="267" t="s">
        <v>1221</v>
      </c>
      <c r="G326" s="268" t="s">
        <v>184</v>
      </c>
      <c r="H326" s="269">
        <v>9</v>
      </c>
      <c r="I326" s="270"/>
      <c r="J326" s="271">
        <f>ROUND(I326*H326,2)</f>
        <v>0</v>
      </c>
      <c r="K326" s="267" t="s">
        <v>185</v>
      </c>
      <c r="L326" s="272"/>
      <c r="M326" s="273" t="s">
        <v>1</v>
      </c>
      <c r="N326" s="274" t="s">
        <v>38</v>
      </c>
      <c r="O326" s="92"/>
      <c r="P326" s="228">
        <f>O326*H326</f>
        <v>0</v>
      </c>
      <c r="Q326" s="228">
        <v>0</v>
      </c>
      <c r="R326" s="228">
        <f>Q326*H326</f>
        <v>0</v>
      </c>
      <c r="S326" s="228">
        <v>0</v>
      </c>
      <c r="T326" s="229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0" t="s">
        <v>246</v>
      </c>
      <c r="AT326" s="230" t="s">
        <v>234</v>
      </c>
      <c r="AU326" s="230" t="s">
        <v>83</v>
      </c>
      <c r="AY326" s="18" t="s">
        <v>155</v>
      </c>
      <c r="BE326" s="231">
        <f>IF(N326="základní",J326,0)</f>
        <v>0</v>
      </c>
      <c r="BF326" s="231">
        <f>IF(N326="snížená",J326,0)</f>
        <v>0</v>
      </c>
      <c r="BG326" s="231">
        <f>IF(N326="zákl. přenesená",J326,0)</f>
        <v>0</v>
      </c>
      <c r="BH326" s="231">
        <f>IF(N326="sníž. přenesená",J326,0)</f>
        <v>0</v>
      </c>
      <c r="BI326" s="231">
        <f>IF(N326="nulová",J326,0)</f>
        <v>0</v>
      </c>
      <c r="BJ326" s="18" t="s">
        <v>81</v>
      </c>
      <c r="BK326" s="231">
        <f>ROUND(I326*H326,2)</f>
        <v>0</v>
      </c>
      <c r="BL326" s="18" t="s">
        <v>200</v>
      </c>
      <c r="BM326" s="230" t="s">
        <v>377</v>
      </c>
    </row>
    <row r="327" s="13" customFormat="1">
      <c r="A327" s="13"/>
      <c r="B327" s="232"/>
      <c r="C327" s="233"/>
      <c r="D327" s="234" t="s">
        <v>163</v>
      </c>
      <c r="E327" s="235" t="s">
        <v>1</v>
      </c>
      <c r="F327" s="236" t="s">
        <v>1222</v>
      </c>
      <c r="G327" s="233"/>
      <c r="H327" s="235" t="s">
        <v>1</v>
      </c>
      <c r="I327" s="237"/>
      <c r="J327" s="233"/>
      <c r="K327" s="233"/>
      <c r="L327" s="238"/>
      <c r="M327" s="239"/>
      <c r="N327" s="240"/>
      <c r="O327" s="240"/>
      <c r="P327" s="240"/>
      <c r="Q327" s="240"/>
      <c r="R327" s="240"/>
      <c r="S327" s="240"/>
      <c r="T327" s="241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2" t="s">
        <v>163</v>
      </c>
      <c r="AU327" s="242" t="s">
        <v>83</v>
      </c>
      <c r="AV327" s="13" t="s">
        <v>81</v>
      </c>
      <c r="AW327" s="13" t="s">
        <v>30</v>
      </c>
      <c r="AX327" s="13" t="s">
        <v>73</v>
      </c>
      <c r="AY327" s="242" t="s">
        <v>155</v>
      </c>
    </row>
    <row r="328" s="14" customFormat="1">
      <c r="A328" s="14"/>
      <c r="B328" s="243"/>
      <c r="C328" s="244"/>
      <c r="D328" s="234" t="s">
        <v>163</v>
      </c>
      <c r="E328" s="245" t="s">
        <v>1</v>
      </c>
      <c r="F328" s="246" t="s">
        <v>203</v>
      </c>
      <c r="G328" s="244"/>
      <c r="H328" s="247">
        <v>9</v>
      </c>
      <c r="I328" s="248"/>
      <c r="J328" s="244"/>
      <c r="K328" s="244"/>
      <c r="L328" s="249"/>
      <c r="M328" s="250"/>
      <c r="N328" s="251"/>
      <c r="O328" s="251"/>
      <c r="P328" s="251"/>
      <c r="Q328" s="251"/>
      <c r="R328" s="251"/>
      <c r="S328" s="251"/>
      <c r="T328" s="252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3" t="s">
        <v>163</v>
      </c>
      <c r="AU328" s="253" t="s">
        <v>83</v>
      </c>
      <c r="AV328" s="14" t="s">
        <v>83</v>
      </c>
      <c r="AW328" s="14" t="s">
        <v>30</v>
      </c>
      <c r="AX328" s="14" t="s">
        <v>73</v>
      </c>
      <c r="AY328" s="253" t="s">
        <v>155</v>
      </c>
    </row>
    <row r="329" s="15" customFormat="1">
      <c r="A329" s="15"/>
      <c r="B329" s="254"/>
      <c r="C329" s="255"/>
      <c r="D329" s="234" t="s">
        <v>163</v>
      </c>
      <c r="E329" s="256" t="s">
        <v>1</v>
      </c>
      <c r="F329" s="257" t="s">
        <v>166</v>
      </c>
      <c r="G329" s="255"/>
      <c r="H329" s="258">
        <v>9</v>
      </c>
      <c r="I329" s="259"/>
      <c r="J329" s="255"/>
      <c r="K329" s="255"/>
      <c r="L329" s="260"/>
      <c r="M329" s="261"/>
      <c r="N329" s="262"/>
      <c r="O329" s="262"/>
      <c r="P329" s="262"/>
      <c r="Q329" s="262"/>
      <c r="R329" s="262"/>
      <c r="S329" s="262"/>
      <c r="T329" s="263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64" t="s">
        <v>163</v>
      </c>
      <c r="AU329" s="264" t="s">
        <v>83</v>
      </c>
      <c r="AV329" s="15" t="s">
        <v>162</v>
      </c>
      <c r="AW329" s="15" t="s">
        <v>30</v>
      </c>
      <c r="AX329" s="15" t="s">
        <v>81</v>
      </c>
      <c r="AY329" s="264" t="s">
        <v>155</v>
      </c>
    </row>
    <row r="330" s="2" customFormat="1" ht="37.8" customHeight="1">
      <c r="A330" s="39"/>
      <c r="B330" s="40"/>
      <c r="C330" s="265" t="s">
        <v>237</v>
      </c>
      <c r="D330" s="265" t="s">
        <v>234</v>
      </c>
      <c r="E330" s="266" t="s">
        <v>1223</v>
      </c>
      <c r="F330" s="267" t="s">
        <v>1221</v>
      </c>
      <c r="G330" s="268" t="s">
        <v>184</v>
      </c>
      <c r="H330" s="269">
        <v>6</v>
      </c>
      <c r="I330" s="270"/>
      <c r="J330" s="271">
        <f>ROUND(I330*H330,2)</f>
        <v>0</v>
      </c>
      <c r="K330" s="267" t="s">
        <v>185</v>
      </c>
      <c r="L330" s="272"/>
      <c r="M330" s="273" t="s">
        <v>1</v>
      </c>
      <c r="N330" s="274" t="s">
        <v>38</v>
      </c>
      <c r="O330" s="92"/>
      <c r="P330" s="228">
        <f>O330*H330</f>
        <v>0</v>
      </c>
      <c r="Q330" s="228">
        <v>0</v>
      </c>
      <c r="R330" s="228">
        <f>Q330*H330</f>
        <v>0</v>
      </c>
      <c r="S330" s="228">
        <v>0</v>
      </c>
      <c r="T330" s="229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0" t="s">
        <v>246</v>
      </c>
      <c r="AT330" s="230" t="s">
        <v>234</v>
      </c>
      <c r="AU330" s="230" t="s">
        <v>83</v>
      </c>
      <c r="AY330" s="18" t="s">
        <v>155</v>
      </c>
      <c r="BE330" s="231">
        <f>IF(N330="základní",J330,0)</f>
        <v>0</v>
      </c>
      <c r="BF330" s="231">
        <f>IF(N330="snížená",J330,0)</f>
        <v>0</v>
      </c>
      <c r="BG330" s="231">
        <f>IF(N330="zákl. přenesená",J330,0)</f>
        <v>0</v>
      </c>
      <c r="BH330" s="231">
        <f>IF(N330="sníž. přenesená",J330,0)</f>
        <v>0</v>
      </c>
      <c r="BI330" s="231">
        <f>IF(N330="nulová",J330,0)</f>
        <v>0</v>
      </c>
      <c r="BJ330" s="18" t="s">
        <v>81</v>
      </c>
      <c r="BK330" s="231">
        <f>ROUND(I330*H330,2)</f>
        <v>0</v>
      </c>
      <c r="BL330" s="18" t="s">
        <v>200</v>
      </c>
      <c r="BM330" s="230" t="s">
        <v>399</v>
      </c>
    </row>
    <row r="331" s="13" customFormat="1">
      <c r="A331" s="13"/>
      <c r="B331" s="232"/>
      <c r="C331" s="233"/>
      <c r="D331" s="234" t="s">
        <v>163</v>
      </c>
      <c r="E331" s="235" t="s">
        <v>1</v>
      </c>
      <c r="F331" s="236" t="s">
        <v>1224</v>
      </c>
      <c r="G331" s="233"/>
      <c r="H331" s="235" t="s">
        <v>1</v>
      </c>
      <c r="I331" s="237"/>
      <c r="J331" s="233"/>
      <c r="K331" s="233"/>
      <c r="L331" s="238"/>
      <c r="M331" s="239"/>
      <c r="N331" s="240"/>
      <c r="O331" s="240"/>
      <c r="P331" s="240"/>
      <c r="Q331" s="240"/>
      <c r="R331" s="240"/>
      <c r="S331" s="240"/>
      <c r="T331" s="241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2" t="s">
        <v>163</v>
      </c>
      <c r="AU331" s="242" t="s">
        <v>83</v>
      </c>
      <c r="AV331" s="13" t="s">
        <v>81</v>
      </c>
      <c r="AW331" s="13" t="s">
        <v>30</v>
      </c>
      <c r="AX331" s="13" t="s">
        <v>73</v>
      </c>
      <c r="AY331" s="242" t="s">
        <v>155</v>
      </c>
    </row>
    <row r="332" s="14" customFormat="1">
      <c r="A332" s="14"/>
      <c r="B332" s="243"/>
      <c r="C332" s="244"/>
      <c r="D332" s="234" t="s">
        <v>163</v>
      </c>
      <c r="E332" s="245" t="s">
        <v>1</v>
      </c>
      <c r="F332" s="246" t="s">
        <v>172</v>
      </c>
      <c r="G332" s="244"/>
      <c r="H332" s="247">
        <v>6</v>
      </c>
      <c r="I332" s="248"/>
      <c r="J332" s="244"/>
      <c r="K332" s="244"/>
      <c r="L332" s="249"/>
      <c r="M332" s="250"/>
      <c r="N332" s="251"/>
      <c r="O332" s="251"/>
      <c r="P332" s="251"/>
      <c r="Q332" s="251"/>
      <c r="R332" s="251"/>
      <c r="S332" s="251"/>
      <c r="T332" s="252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3" t="s">
        <v>163</v>
      </c>
      <c r="AU332" s="253" t="s">
        <v>83</v>
      </c>
      <c r="AV332" s="14" t="s">
        <v>83</v>
      </c>
      <c r="AW332" s="14" t="s">
        <v>30</v>
      </c>
      <c r="AX332" s="14" t="s">
        <v>73</v>
      </c>
      <c r="AY332" s="253" t="s">
        <v>155</v>
      </c>
    </row>
    <row r="333" s="15" customFormat="1">
      <c r="A333" s="15"/>
      <c r="B333" s="254"/>
      <c r="C333" s="255"/>
      <c r="D333" s="234" t="s">
        <v>163</v>
      </c>
      <c r="E333" s="256" t="s">
        <v>1</v>
      </c>
      <c r="F333" s="257" t="s">
        <v>166</v>
      </c>
      <c r="G333" s="255"/>
      <c r="H333" s="258">
        <v>6</v>
      </c>
      <c r="I333" s="259"/>
      <c r="J333" s="255"/>
      <c r="K333" s="255"/>
      <c r="L333" s="260"/>
      <c r="M333" s="261"/>
      <c r="N333" s="262"/>
      <c r="O333" s="262"/>
      <c r="P333" s="262"/>
      <c r="Q333" s="262"/>
      <c r="R333" s="262"/>
      <c r="S333" s="262"/>
      <c r="T333" s="263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64" t="s">
        <v>163</v>
      </c>
      <c r="AU333" s="264" t="s">
        <v>83</v>
      </c>
      <c r="AV333" s="15" t="s">
        <v>162</v>
      </c>
      <c r="AW333" s="15" t="s">
        <v>30</v>
      </c>
      <c r="AX333" s="15" t="s">
        <v>81</v>
      </c>
      <c r="AY333" s="264" t="s">
        <v>155</v>
      </c>
    </row>
    <row r="334" s="2" customFormat="1" ht="37.8" customHeight="1">
      <c r="A334" s="39"/>
      <c r="B334" s="40"/>
      <c r="C334" s="265" t="s">
        <v>376</v>
      </c>
      <c r="D334" s="265" t="s">
        <v>234</v>
      </c>
      <c r="E334" s="266" t="s">
        <v>1225</v>
      </c>
      <c r="F334" s="267" t="s">
        <v>1226</v>
      </c>
      <c r="G334" s="268" t="s">
        <v>184</v>
      </c>
      <c r="H334" s="269">
        <v>3</v>
      </c>
      <c r="I334" s="270"/>
      <c r="J334" s="271">
        <f>ROUND(I334*H334,2)</f>
        <v>0</v>
      </c>
      <c r="K334" s="267" t="s">
        <v>185</v>
      </c>
      <c r="L334" s="272"/>
      <c r="M334" s="273" t="s">
        <v>1</v>
      </c>
      <c r="N334" s="274" t="s">
        <v>38</v>
      </c>
      <c r="O334" s="92"/>
      <c r="P334" s="228">
        <f>O334*H334</f>
        <v>0</v>
      </c>
      <c r="Q334" s="228">
        <v>0</v>
      </c>
      <c r="R334" s="228">
        <f>Q334*H334</f>
        <v>0</v>
      </c>
      <c r="S334" s="228">
        <v>0</v>
      </c>
      <c r="T334" s="229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0" t="s">
        <v>246</v>
      </c>
      <c r="AT334" s="230" t="s">
        <v>234</v>
      </c>
      <c r="AU334" s="230" t="s">
        <v>83</v>
      </c>
      <c r="AY334" s="18" t="s">
        <v>155</v>
      </c>
      <c r="BE334" s="231">
        <f>IF(N334="základní",J334,0)</f>
        <v>0</v>
      </c>
      <c r="BF334" s="231">
        <f>IF(N334="snížená",J334,0)</f>
        <v>0</v>
      </c>
      <c r="BG334" s="231">
        <f>IF(N334="zákl. přenesená",J334,0)</f>
        <v>0</v>
      </c>
      <c r="BH334" s="231">
        <f>IF(N334="sníž. přenesená",J334,0)</f>
        <v>0</v>
      </c>
      <c r="BI334" s="231">
        <f>IF(N334="nulová",J334,0)</f>
        <v>0</v>
      </c>
      <c r="BJ334" s="18" t="s">
        <v>81</v>
      </c>
      <c r="BK334" s="231">
        <f>ROUND(I334*H334,2)</f>
        <v>0</v>
      </c>
      <c r="BL334" s="18" t="s">
        <v>200</v>
      </c>
      <c r="BM334" s="230" t="s">
        <v>403</v>
      </c>
    </row>
    <row r="335" s="13" customFormat="1">
      <c r="A335" s="13"/>
      <c r="B335" s="232"/>
      <c r="C335" s="233"/>
      <c r="D335" s="234" t="s">
        <v>163</v>
      </c>
      <c r="E335" s="235" t="s">
        <v>1</v>
      </c>
      <c r="F335" s="236" t="s">
        <v>1227</v>
      </c>
      <c r="G335" s="233"/>
      <c r="H335" s="235" t="s">
        <v>1</v>
      </c>
      <c r="I335" s="237"/>
      <c r="J335" s="233"/>
      <c r="K335" s="233"/>
      <c r="L335" s="238"/>
      <c r="M335" s="239"/>
      <c r="N335" s="240"/>
      <c r="O335" s="240"/>
      <c r="P335" s="240"/>
      <c r="Q335" s="240"/>
      <c r="R335" s="240"/>
      <c r="S335" s="240"/>
      <c r="T335" s="241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2" t="s">
        <v>163</v>
      </c>
      <c r="AU335" s="242" t="s">
        <v>83</v>
      </c>
      <c r="AV335" s="13" t="s">
        <v>81</v>
      </c>
      <c r="AW335" s="13" t="s">
        <v>30</v>
      </c>
      <c r="AX335" s="13" t="s">
        <v>73</v>
      </c>
      <c r="AY335" s="242" t="s">
        <v>155</v>
      </c>
    </row>
    <row r="336" s="14" customFormat="1">
      <c r="A336" s="14"/>
      <c r="B336" s="243"/>
      <c r="C336" s="244"/>
      <c r="D336" s="234" t="s">
        <v>163</v>
      </c>
      <c r="E336" s="245" t="s">
        <v>1</v>
      </c>
      <c r="F336" s="246" t="s">
        <v>169</v>
      </c>
      <c r="G336" s="244"/>
      <c r="H336" s="247">
        <v>3</v>
      </c>
      <c r="I336" s="248"/>
      <c r="J336" s="244"/>
      <c r="K336" s="244"/>
      <c r="L336" s="249"/>
      <c r="M336" s="250"/>
      <c r="N336" s="251"/>
      <c r="O336" s="251"/>
      <c r="P336" s="251"/>
      <c r="Q336" s="251"/>
      <c r="R336" s="251"/>
      <c r="S336" s="251"/>
      <c r="T336" s="252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3" t="s">
        <v>163</v>
      </c>
      <c r="AU336" s="253" t="s">
        <v>83</v>
      </c>
      <c r="AV336" s="14" t="s">
        <v>83</v>
      </c>
      <c r="AW336" s="14" t="s">
        <v>30</v>
      </c>
      <c r="AX336" s="14" t="s">
        <v>73</v>
      </c>
      <c r="AY336" s="253" t="s">
        <v>155</v>
      </c>
    </row>
    <row r="337" s="15" customFormat="1">
      <c r="A337" s="15"/>
      <c r="B337" s="254"/>
      <c r="C337" s="255"/>
      <c r="D337" s="234" t="s">
        <v>163</v>
      </c>
      <c r="E337" s="256" t="s">
        <v>1</v>
      </c>
      <c r="F337" s="257" t="s">
        <v>166</v>
      </c>
      <c r="G337" s="255"/>
      <c r="H337" s="258">
        <v>3</v>
      </c>
      <c r="I337" s="259"/>
      <c r="J337" s="255"/>
      <c r="K337" s="255"/>
      <c r="L337" s="260"/>
      <c r="M337" s="261"/>
      <c r="N337" s="262"/>
      <c r="O337" s="262"/>
      <c r="P337" s="262"/>
      <c r="Q337" s="262"/>
      <c r="R337" s="262"/>
      <c r="S337" s="262"/>
      <c r="T337" s="263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64" t="s">
        <v>163</v>
      </c>
      <c r="AU337" s="264" t="s">
        <v>83</v>
      </c>
      <c r="AV337" s="15" t="s">
        <v>162</v>
      </c>
      <c r="AW337" s="15" t="s">
        <v>30</v>
      </c>
      <c r="AX337" s="15" t="s">
        <v>81</v>
      </c>
      <c r="AY337" s="264" t="s">
        <v>155</v>
      </c>
    </row>
    <row r="338" s="2" customFormat="1" ht="24.15" customHeight="1">
      <c r="A338" s="39"/>
      <c r="B338" s="40"/>
      <c r="C338" s="219" t="s">
        <v>396</v>
      </c>
      <c r="D338" s="219" t="s">
        <v>157</v>
      </c>
      <c r="E338" s="220" t="s">
        <v>1228</v>
      </c>
      <c r="F338" s="221" t="s">
        <v>1229</v>
      </c>
      <c r="G338" s="222" t="s">
        <v>160</v>
      </c>
      <c r="H338" s="223">
        <v>201.40000000000001</v>
      </c>
      <c r="I338" s="224"/>
      <c r="J338" s="225">
        <f>ROUND(I338*H338,2)</f>
        <v>0</v>
      </c>
      <c r="K338" s="221" t="s">
        <v>161</v>
      </c>
      <c r="L338" s="45"/>
      <c r="M338" s="226" t="s">
        <v>1</v>
      </c>
      <c r="N338" s="227" t="s">
        <v>38</v>
      </c>
      <c r="O338" s="92"/>
      <c r="P338" s="228">
        <f>O338*H338</f>
        <v>0</v>
      </c>
      <c r="Q338" s="228">
        <v>0.00027</v>
      </c>
      <c r="R338" s="228">
        <f>Q338*H338</f>
        <v>0.054378000000000003</v>
      </c>
      <c r="S338" s="228">
        <v>0</v>
      </c>
      <c r="T338" s="229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0" t="s">
        <v>200</v>
      </c>
      <c r="AT338" s="230" t="s">
        <v>157</v>
      </c>
      <c r="AU338" s="230" t="s">
        <v>83</v>
      </c>
      <c r="AY338" s="18" t="s">
        <v>155</v>
      </c>
      <c r="BE338" s="231">
        <f>IF(N338="základní",J338,0)</f>
        <v>0</v>
      </c>
      <c r="BF338" s="231">
        <f>IF(N338="snížená",J338,0)</f>
        <v>0</v>
      </c>
      <c r="BG338" s="231">
        <f>IF(N338="zákl. přenesená",J338,0)</f>
        <v>0</v>
      </c>
      <c r="BH338" s="231">
        <f>IF(N338="sníž. přenesená",J338,0)</f>
        <v>0</v>
      </c>
      <c r="BI338" s="231">
        <f>IF(N338="nulová",J338,0)</f>
        <v>0</v>
      </c>
      <c r="BJ338" s="18" t="s">
        <v>81</v>
      </c>
      <c r="BK338" s="231">
        <f>ROUND(I338*H338,2)</f>
        <v>0</v>
      </c>
      <c r="BL338" s="18" t="s">
        <v>200</v>
      </c>
      <c r="BM338" s="230" t="s">
        <v>413</v>
      </c>
    </row>
    <row r="339" s="13" customFormat="1">
      <c r="A339" s="13"/>
      <c r="B339" s="232"/>
      <c r="C339" s="233"/>
      <c r="D339" s="234" t="s">
        <v>163</v>
      </c>
      <c r="E339" s="235" t="s">
        <v>1</v>
      </c>
      <c r="F339" s="236" t="s">
        <v>1142</v>
      </c>
      <c r="G339" s="233"/>
      <c r="H339" s="235" t="s">
        <v>1</v>
      </c>
      <c r="I339" s="237"/>
      <c r="J339" s="233"/>
      <c r="K339" s="233"/>
      <c r="L339" s="238"/>
      <c r="M339" s="239"/>
      <c r="N339" s="240"/>
      <c r="O339" s="240"/>
      <c r="P339" s="240"/>
      <c r="Q339" s="240"/>
      <c r="R339" s="240"/>
      <c r="S339" s="240"/>
      <c r="T339" s="241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2" t="s">
        <v>163</v>
      </c>
      <c r="AU339" s="242" t="s">
        <v>83</v>
      </c>
      <c r="AV339" s="13" t="s">
        <v>81</v>
      </c>
      <c r="AW339" s="13" t="s">
        <v>30</v>
      </c>
      <c r="AX339" s="13" t="s">
        <v>73</v>
      </c>
      <c r="AY339" s="242" t="s">
        <v>155</v>
      </c>
    </row>
    <row r="340" s="14" customFormat="1">
      <c r="A340" s="14"/>
      <c r="B340" s="243"/>
      <c r="C340" s="244"/>
      <c r="D340" s="234" t="s">
        <v>163</v>
      </c>
      <c r="E340" s="245" t="s">
        <v>1</v>
      </c>
      <c r="F340" s="246" t="s">
        <v>531</v>
      </c>
      <c r="G340" s="244"/>
      <c r="H340" s="247">
        <v>120.84</v>
      </c>
      <c r="I340" s="248"/>
      <c r="J340" s="244"/>
      <c r="K340" s="244"/>
      <c r="L340" s="249"/>
      <c r="M340" s="250"/>
      <c r="N340" s="251"/>
      <c r="O340" s="251"/>
      <c r="P340" s="251"/>
      <c r="Q340" s="251"/>
      <c r="R340" s="251"/>
      <c r="S340" s="251"/>
      <c r="T340" s="252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3" t="s">
        <v>163</v>
      </c>
      <c r="AU340" s="253" t="s">
        <v>83</v>
      </c>
      <c r="AV340" s="14" t="s">
        <v>83</v>
      </c>
      <c r="AW340" s="14" t="s">
        <v>30</v>
      </c>
      <c r="AX340" s="14" t="s">
        <v>73</v>
      </c>
      <c r="AY340" s="253" t="s">
        <v>155</v>
      </c>
    </row>
    <row r="341" s="14" customFormat="1">
      <c r="A341" s="14"/>
      <c r="B341" s="243"/>
      <c r="C341" s="244"/>
      <c r="D341" s="234" t="s">
        <v>163</v>
      </c>
      <c r="E341" s="245" t="s">
        <v>1</v>
      </c>
      <c r="F341" s="246" t="s">
        <v>532</v>
      </c>
      <c r="G341" s="244"/>
      <c r="H341" s="247">
        <v>80.560000000000002</v>
      </c>
      <c r="I341" s="248"/>
      <c r="J341" s="244"/>
      <c r="K341" s="244"/>
      <c r="L341" s="249"/>
      <c r="M341" s="250"/>
      <c r="N341" s="251"/>
      <c r="O341" s="251"/>
      <c r="P341" s="251"/>
      <c r="Q341" s="251"/>
      <c r="R341" s="251"/>
      <c r="S341" s="251"/>
      <c r="T341" s="252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3" t="s">
        <v>163</v>
      </c>
      <c r="AU341" s="253" t="s">
        <v>83</v>
      </c>
      <c r="AV341" s="14" t="s">
        <v>83</v>
      </c>
      <c r="AW341" s="14" t="s">
        <v>30</v>
      </c>
      <c r="AX341" s="14" t="s">
        <v>73</v>
      </c>
      <c r="AY341" s="253" t="s">
        <v>155</v>
      </c>
    </row>
    <row r="342" s="15" customFormat="1">
      <c r="A342" s="15"/>
      <c r="B342" s="254"/>
      <c r="C342" s="255"/>
      <c r="D342" s="234" t="s">
        <v>163</v>
      </c>
      <c r="E342" s="256" t="s">
        <v>1</v>
      </c>
      <c r="F342" s="257" t="s">
        <v>166</v>
      </c>
      <c r="G342" s="255"/>
      <c r="H342" s="258">
        <v>201.40000000000001</v>
      </c>
      <c r="I342" s="259"/>
      <c r="J342" s="255"/>
      <c r="K342" s="255"/>
      <c r="L342" s="260"/>
      <c r="M342" s="261"/>
      <c r="N342" s="262"/>
      <c r="O342" s="262"/>
      <c r="P342" s="262"/>
      <c r="Q342" s="262"/>
      <c r="R342" s="262"/>
      <c r="S342" s="262"/>
      <c r="T342" s="263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64" t="s">
        <v>163</v>
      </c>
      <c r="AU342" s="264" t="s">
        <v>83</v>
      </c>
      <c r="AV342" s="15" t="s">
        <v>162</v>
      </c>
      <c r="AW342" s="15" t="s">
        <v>30</v>
      </c>
      <c r="AX342" s="15" t="s">
        <v>81</v>
      </c>
      <c r="AY342" s="264" t="s">
        <v>155</v>
      </c>
    </row>
    <row r="343" s="2" customFormat="1" ht="37.8" customHeight="1">
      <c r="A343" s="39"/>
      <c r="B343" s="40"/>
      <c r="C343" s="265" t="s">
        <v>400</v>
      </c>
      <c r="D343" s="265" t="s">
        <v>234</v>
      </c>
      <c r="E343" s="266" t="s">
        <v>1230</v>
      </c>
      <c r="F343" s="267" t="s">
        <v>1231</v>
      </c>
      <c r="G343" s="268" t="s">
        <v>184</v>
      </c>
      <c r="H343" s="269">
        <v>12</v>
      </c>
      <c r="I343" s="270"/>
      <c r="J343" s="271">
        <f>ROUND(I343*H343,2)</f>
        <v>0</v>
      </c>
      <c r="K343" s="267" t="s">
        <v>185</v>
      </c>
      <c r="L343" s="272"/>
      <c r="M343" s="273" t="s">
        <v>1</v>
      </c>
      <c r="N343" s="274" t="s">
        <v>38</v>
      </c>
      <c r="O343" s="92"/>
      <c r="P343" s="228">
        <f>O343*H343</f>
        <v>0</v>
      </c>
      <c r="Q343" s="228">
        <v>0</v>
      </c>
      <c r="R343" s="228">
        <f>Q343*H343</f>
        <v>0</v>
      </c>
      <c r="S343" s="228">
        <v>0</v>
      </c>
      <c r="T343" s="229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0" t="s">
        <v>246</v>
      </c>
      <c r="AT343" s="230" t="s">
        <v>234</v>
      </c>
      <c r="AU343" s="230" t="s">
        <v>83</v>
      </c>
      <c r="AY343" s="18" t="s">
        <v>155</v>
      </c>
      <c r="BE343" s="231">
        <f>IF(N343="základní",J343,0)</f>
        <v>0</v>
      </c>
      <c r="BF343" s="231">
        <f>IF(N343="snížená",J343,0)</f>
        <v>0</v>
      </c>
      <c r="BG343" s="231">
        <f>IF(N343="zákl. přenesená",J343,0)</f>
        <v>0</v>
      </c>
      <c r="BH343" s="231">
        <f>IF(N343="sníž. přenesená",J343,0)</f>
        <v>0</v>
      </c>
      <c r="BI343" s="231">
        <f>IF(N343="nulová",J343,0)</f>
        <v>0</v>
      </c>
      <c r="BJ343" s="18" t="s">
        <v>81</v>
      </c>
      <c r="BK343" s="231">
        <f>ROUND(I343*H343,2)</f>
        <v>0</v>
      </c>
      <c r="BL343" s="18" t="s">
        <v>200</v>
      </c>
      <c r="BM343" s="230" t="s">
        <v>417</v>
      </c>
    </row>
    <row r="344" s="13" customFormat="1">
      <c r="A344" s="13"/>
      <c r="B344" s="232"/>
      <c r="C344" s="233"/>
      <c r="D344" s="234" t="s">
        <v>163</v>
      </c>
      <c r="E344" s="235" t="s">
        <v>1</v>
      </c>
      <c r="F344" s="236" t="s">
        <v>1232</v>
      </c>
      <c r="G344" s="233"/>
      <c r="H344" s="235" t="s">
        <v>1</v>
      </c>
      <c r="I344" s="237"/>
      <c r="J344" s="233"/>
      <c r="K344" s="233"/>
      <c r="L344" s="238"/>
      <c r="M344" s="239"/>
      <c r="N344" s="240"/>
      <c r="O344" s="240"/>
      <c r="P344" s="240"/>
      <c r="Q344" s="240"/>
      <c r="R344" s="240"/>
      <c r="S344" s="240"/>
      <c r="T344" s="241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2" t="s">
        <v>163</v>
      </c>
      <c r="AU344" s="242" t="s">
        <v>83</v>
      </c>
      <c r="AV344" s="13" t="s">
        <v>81</v>
      </c>
      <c r="AW344" s="13" t="s">
        <v>30</v>
      </c>
      <c r="AX344" s="13" t="s">
        <v>73</v>
      </c>
      <c r="AY344" s="242" t="s">
        <v>155</v>
      </c>
    </row>
    <row r="345" s="14" customFormat="1">
      <c r="A345" s="14"/>
      <c r="B345" s="243"/>
      <c r="C345" s="244"/>
      <c r="D345" s="234" t="s">
        <v>163</v>
      </c>
      <c r="E345" s="245" t="s">
        <v>1</v>
      </c>
      <c r="F345" s="246" t="s">
        <v>186</v>
      </c>
      <c r="G345" s="244"/>
      <c r="H345" s="247">
        <v>12</v>
      </c>
      <c r="I345" s="248"/>
      <c r="J345" s="244"/>
      <c r="K345" s="244"/>
      <c r="L345" s="249"/>
      <c r="M345" s="250"/>
      <c r="N345" s="251"/>
      <c r="O345" s="251"/>
      <c r="P345" s="251"/>
      <c r="Q345" s="251"/>
      <c r="R345" s="251"/>
      <c r="S345" s="251"/>
      <c r="T345" s="252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3" t="s">
        <v>163</v>
      </c>
      <c r="AU345" s="253" t="s">
        <v>83</v>
      </c>
      <c r="AV345" s="14" t="s">
        <v>83</v>
      </c>
      <c r="AW345" s="14" t="s">
        <v>30</v>
      </c>
      <c r="AX345" s="14" t="s">
        <v>73</v>
      </c>
      <c r="AY345" s="253" t="s">
        <v>155</v>
      </c>
    </row>
    <row r="346" s="15" customFormat="1">
      <c r="A346" s="15"/>
      <c r="B346" s="254"/>
      <c r="C346" s="255"/>
      <c r="D346" s="234" t="s">
        <v>163</v>
      </c>
      <c r="E346" s="256" t="s">
        <v>1</v>
      </c>
      <c r="F346" s="257" t="s">
        <v>166</v>
      </c>
      <c r="G346" s="255"/>
      <c r="H346" s="258">
        <v>12</v>
      </c>
      <c r="I346" s="259"/>
      <c r="J346" s="255"/>
      <c r="K346" s="255"/>
      <c r="L346" s="260"/>
      <c r="M346" s="261"/>
      <c r="N346" s="262"/>
      <c r="O346" s="262"/>
      <c r="P346" s="262"/>
      <c r="Q346" s="262"/>
      <c r="R346" s="262"/>
      <c r="S346" s="262"/>
      <c r="T346" s="263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64" t="s">
        <v>163</v>
      </c>
      <c r="AU346" s="264" t="s">
        <v>83</v>
      </c>
      <c r="AV346" s="15" t="s">
        <v>162</v>
      </c>
      <c r="AW346" s="15" t="s">
        <v>30</v>
      </c>
      <c r="AX346" s="15" t="s">
        <v>81</v>
      </c>
      <c r="AY346" s="264" t="s">
        <v>155</v>
      </c>
    </row>
    <row r="347" s="2" customFormat="1" ht="37.8" customHeight="1">
      <c r="A347" s="39"/>
      <c r="B347" s="40"/>
      <c r="C347" s="265" t="s">
        <v>246</v>
      </c>
      <c r="D347" s="265" t="s">
        <v>234</v>
      </c>
      <c r="E347" s="266" t="s">
        <v>1233</v>
      </c>
      <c r="F347" s="267" t="s">
        <v>1231</v>
      </c>
      <c r="G347" s="268" t="s">
        <v>184</v>
      </c>
      <c r="H347" s="269">
        <v>8</v>
      </c>
      <c r="I347" s="270"/>
      <c r="J347" s="271">
        <f>ROUND(I347*H347,2)</f>
        <v>0</v>
      </c>
      <c r="K347" s="267" t="s">
        <v>185</v>
      </c>
      <c r="L347" s="272"/>
      <c r="M347" s="273" t="s">
        <v>1</v>
      </c>
      <c r="N347" s="274" t="s">
        <v>38</v>
      </c>
      <c r="O347" s="92"/>
      <c r="P347" s="228">
        <f>O347*H347</f>
        <v>0</v>
      </c>
      <c r="Q347" s="228">
        <v>0</v>
      </c>
      <c r="R347" s="228">
        <f>Q347*H347</f>
        <v>0</v>
      </c>
      <c r="S347" s="228">
        <v>0</v>
      </c>
      <c r="T347" s="229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0" t="s">
        <v>246</v>
      </c>
      <c r="AT347" s="230" t="s">
        <v>234</v>
      </c>
      <c r="AU347" s="230" t="s">
        <v>83</v>
      </c>
      <c r="AY347" s="18" t="s">
        <v>155</v>
      </c>
      <c r="BE347" s="231">
        <f>IF(N347="základní",J347,0)</f>
        <v>0</v>
      </c>
      <c r="BF347" s="231">
        <f>IF(N347="snížená",J347,0)</f>
        <v>0</v>
      </c>
      <c r="BG347" s="231">
        <f>IF(N347="zákl. přenesená",J347,0)</f>
        <v>0</v>
      </c>
      <c r="BH347" s="231">
        <f>IF(N347="sníž. přenesená",J347,0)</f>
        <v>0</v>
      </c>
      <c r="BI347" s="231">
        <f>IF(N347="nulová",J347,0)</f>
        <v>0</v>
      </c>
      <c r="BJ347" s="18" t="s">
        <v>81</v>
      </c>
      <c r="BK347" s="231">
        <f>ROUND(I347*H347,2)</f>
        <v>0</v>
      </c>
      <c r="BL347" s="18" t="s">
        <v>200</v>
      </c>
      <c r="BM347" s="230" t="s">
        <v>423</v>
      </c>
    </row>
    <row r="348" s="13" customFormat="1">
      <c r="A348" s="13"/>
      <c r="B348" s="232"/>
      <c r="C348" s="233"/>
      <c r="D348" s="234" t="s">
        <v>163</v>
      </c>
      <c r="E348" s="235" t="s">
        <v>1</v>
      </c>
      <c r="F348" s="236" t="s">
        <v>1234</v>
      </c>
      <c r="G348" s="233"/>
      <c r="H348" s="235" t="s">
        <v>1</v>
      </c>
      <c r="I348" s="237"/>
      <c r="J348" s="233"/>
      <c r="K348" s="233"/>
      <c r="L348" s="238"/>
      <c r="M348" s="239"/>
      <c r="N348" s="240"/>
      <c r="O348" s="240"/>
      <c r="P348" s="240"/>
      <c r="Q348" s="240"/>
      <c r="R348" s="240"/>
      <c r="S348" s="240"/>
      <c r="T348" s="241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2" t="s">
        <v>163</v>
      </c>
      <c r="AU348" s="242" t="s">
        <v>83</v>
      </c>
      <c r="AV348" s="13" t="s">
        <v>81</v>
      </c>
      <c r="AW348" s="13" t="s">
        <v>30</v>
      </c>
      <c r="AX348" s="13" t="s">
        <v>73</v>
      </c>
      <c r="AY348" s="242" t="s">
        <v>155</v>
      </c>
    </row>
    <row r="349" s="14" customFormat="1">
      <c r="A349" s="14"/>
      <c r="B349" s="243"/>
      <c r="C349" s="244"/>
      <c r="D349" s="234" t="s">
        <v>163</v>
      </c>
      <c r="E349" s="245" t="s">
        <v>1</v>
      </c>
      <c r="F349" s="246" t="s">
        <v>175</v>
      </c>
      <c r="G349" s="244"/>
      <c r="H349" s="247">
        <v>8</v>
      </c>
      <c r="I349" s="248"/>
      <c r="J349" s="244"/>
      <c r="K349" s="244"/>
      <c r="L349" s="249"/>
      <c r="M349" s="250"/>
      <c r="N349" s="251"/>
      <c r="O349" s="251"/>
      <c r="P349" s="251"/>
      <c r="Q349" s="251"/>
      <c r="R349" s="251"/>
      <c r="S349" s="251"/>
      <c r="T349" s="252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3" t="s">
        <v>163</v>
      </c>
      <c r="AU349" s="253" t="s">
        <v>83</v>
      </c>
      <c r="AV349" s="14" t="s">
        <v>83</v>
      </c>
      <c r="AW349" s="14" t="s">
        <v>30</v>
      </c>
      <c r="AX349" s="14" t="s">
        <v>73</v>
      </c>
      <c r="AY349" s="253" t="s">
        <v>155</v>
      </c>
    </row>
    <row r="350" s="15" customFormat="1">
      <c r="A350" s="15"/>
      <c r="B350" s="254"/>
      <c r="C350" s="255"/>
      <c r="D350" s="234" t="s">
        <v>163</v>
      </c>
      <c r="E350" s="256" t="s">
        <v>1</v>
      </c>
      <c r="F350" s="257" t="s">
        <v>166</v>
      </c>
      <c r="G350" s="255"/>
      <c r="H350" s="258">
        <v>8</v>
      </c>
      <c r="I350" s="259"/>
      <c r="J350" s="255"/>
      <c r="K350" s="255"/>
      <c r="L350" s="260"/>
      <c r="M350" s="261"/>
      <c r="N350" s="262"/>
      <c r="O350" s="262"/>
      <c r="P350" s="262"/>
      <c r="Q350" s="262"/>
      <c r="R350" s="262"/>
      <c r="S350" s="262"/>
      <c r="T350" s="263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64" t="s">
        <v>163</v>
      </c>
      <c r="AU350" s="264" t="s">
        <v>83</v>
      </c>
      <c r="AV350" s="15" t="s">
        <v>162</v>
      </c>
      <c r="AW350" s="15" t="s">
        <v>30</v>
      </c>
      <c r="AX350" s="15" t="s">
        <v>81</v>
      </c>
      <c r="AY350" s="264" t="s">
        <v>155</v>
      </c>
    </row>
    <row r="351" s="2" customFormat="1" ht="33" customHeight="1">
      <c r="A351" s="39"/>
      <c r="B351" s="40"/>
      <c r="C351" s="219" t="s">
        <v>414</v>
      </c>
      <c r="D351" s="219" t="s">
        <v>157</v>
      </c>
      <c r="E351" s="220" t="s">
        <v>1235</v>
      </c>
      <c r="F351" s="221" t="s">
        <v>1236</v>
      </c>
      <c r="G351" s="222" t="s">
        <v>184</v>
      </c>
      <c r="H351" s="223">
        <v>1</v>
      </c>
      <c r="I351" s="224"/>
      <c r="J351" s="225">
        <f>ROUND(I351*H351,2)</f>
        <v>0</v>
      </c>
      <c r="K351" s="221" t="s">
        <v>161</v>
      </c>
      <c r="L351" s="45"/>
      <c r="M351" s="226" t="s">
        <v>1</v>
      </c>
      <c r="N351" s="227" t="s">
        <v>38</v>
      </c>
      <c r="O351" s="92"/>
      <c r="P351" s="228">
        <f>O351*H351</f>
        <v>0</v>
      </c>
      <c r="Q351" s="228">
        <v>0.00025999999999999998</v>
      </c>
      <c r="R351" s="228">
        <f>Q351*H351</f>
        <v>0.00025999999999999998</v>
      </c>
      <c r="S351" s="228">
        <v>0</v>
      </c>
      <c r="T351" s="229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30" t="s">
        <v>200</v>
      </c>
      <c r="AT351" s="230" t="s">
        <v>157</v>
      </c>
      <c r="AU351" s="230" t="s">
        <v>83</v>
      </c>
      <c r="AY351" s="18" t="s">
        <v>155</v>
      </c>
      <c r="BE351" s="231">
        <f>IF(N351="základní",J351,0)</f>
        <v>0</v>
      </c>
      <c r="BF351" s="231">
        <f>IF(N351="snížená",J351,0)</f>
        <v>0</v>
      </c>
      <c r="BG351" s="231">
        <f>IF(N351="zákl. přenesená",J351,0)</f>
        <v>0</v>
      </c>
      <c r="BH351" s="231">
        <f>IF(N351="sníž. přenesená",J351,0)</f>
        <v>0</v>
      </c>
      <c r="BI351" s="231">
        <f>IF(N351="nulová",J351,0)</f>
        <v>0</v>
      </c>
      <c r="BJ351" s="18" t="s">
        <v>81</v>
      </c>
      <c r="BK351" s="231">
        <f>ROUND(I351*H351,2)</f>
        <v>0</v>
      </c>
      <c r="BL351" s="18" t="s">
        <v>200</v>
      </c>
      <c r="BM351" s="230" t="s">
        <v>429</v>
      </c>
    </row>
    <row r="352" s="13" customFormat="1">
      <c r="A352" s="13"/>
      <c r="B352" s="232"/>
      <c r="C352" s="233"/>
      <c r="D352" s="234" t="s">
        <v>163</v>
      </c>
      <c r="E352" s="235" t="s">
        <v>1</v>
      </c>
      <c r="F352" s="236" t="s">
        <v>1237</v>
      </c>
      <c r="G352" s="233"/>
      <c r="H352" s="235" t="s">
        <v>1</v>
      </c>
      <c r="I352" s="237"/>
      <c r="J352" s="233"/>
      <c r="K352" s="233"/>
      <c r="L352" s="238"/>
      <c r="M352" s="239"/>
      <c r="N352" s="240"/>
      <c r="O352" s="240"/>
      <c r="P352" s="240"/>
      <c r="Q352" s="240"/>
      <c r="R352" s="240"/>
      <c r="S352" s="240"/>
      <c r="T352" s="241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2" t="s">
        <v>163</v>
      </c>
      <c r="AU352" s="242" t="s">
        <v>83</v>
      </c>
      <c r="AV352" s="13" t="s">
        <v>81</v>
      </c>
      <c r="AW352" s="13" t="s">
        <v>30</v>
      </c>
      <c r="AX352" s="13" t="s">
        <v>73</v>
      </c>
      <c r="AY352" s="242" t="s">
        <v>155</v>
      </c>
    </row>
    <row r="353" s="14" customFormat="1">
      <c r="A353" s="14"/>
      <c r="B353" s="243"/>
      <c r="C353" s="244"/>
      <c r="D353" s="234" t="s">
        <v>163</v>
      </c>
      <c r="E353" s="245" t="s">
        <v>1</v>
      </c>
      <c r="F353" s="246" t="s">
        <v>81</v>
      </c>
      <c r="G353" s="244"/>
      <c r="H353" s="247">
        <v>1</v>
      </c>
      <c r="I353" s="248"/>
      <c r="J353" s="244"/>
      <c r="K353" s="244"/>
      <c r="L353" s="249"/>
      <c r="M353" s="250"/>
      <c r="N353" s="251"/>
      <c r="O353" s="251"/>
      <c r="P353" s="251"/>
      <c r="Q353" s="251"/>
      <c r="R353" s="251"/>
      <c r="S353" s="251"/>
      <c r="T353" s="252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3" t="s">
        <v>163</v>
      </c>
      <c r="AU353" s="253" t="s">
        <v>83</v>
      </c>
      <c r="AV353" s="14" t="s">
        <v>83</v>
      </c>
      <c r="AW353" s="14" t="s">
        <v>30</v>
      </c>
      <c r="AX353" s="14" t="s">
        <v>73</v>
      </c>
      <c r="AY353" s="253" t="s">
        <v>155</v>
      </c>
    </row>
    <row r="354" s="15" customFormat="1">
      <c r="A354" s="15"/>
      <c r="B354" s="254"/>
      <c r="C354" s="255"/>
      <c r="D354" s="234" t="s">
        <v>163</v>
      </c>
      <c r="E354" s="256" t="s">
        <v>1</v>
      </c>
      <c r="F354" s="257" t="s">
        <v>166</v>
      </c>
      <c r="G354" s="255"/>
      <c r="H354" s="258">
        <v>1</v>
      </c>
      <c r="I354" s="259"/>
      <c r="J354" s="255"/>
      <c r="K354" s="255"/>
      <c r="L354" s="260"/>
      <c r="M354" s="261"/>
      <c r="N354" s="262"/>
      <c r="O354" s="262"/>
      <c r="P354" s="262"/>
      <c r="Q354" s="262"/>
      <c r="R354" s="262"/>
      <c r="S354" s="262"/>
      <c r="T354" s="263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64" t="s">
        <v>163</v>
      </c>
      <c r="AU354" s="264" t="s">
        <v>83</v>
      </c>
      <c r="AV354" s="15" t="s">
        <v>162</v>
      </c>
      <c r="AW354" s="15" t="s">
        <v>30</v>
      </c>
      <c r="AX354" s="15" t="s">
        <v>81</v>
      </c>
      <c r="AY354" s="264" t="s">
        <v>155</v>
      </c>
    </row>
    <row r="355" s="2" customFormat="1" ht="33" customHeight="1">
      <c r="A355" s="39"/>
      <c r="B355" s="40"/>
      <c r="C355" s="265" t="s">
        <v>253</v>
      </c>
      <c r="D355" s="265" t="s">
        <v>234</v>
      </c>
      <c r="E355" s="266" t="s">
        <v>1238</v>
      </c>
      <c r="F355" s="267" t="s">
        <v>1239</v>
      </c>
      <c r="G355" s="268" t="s">
        <v>184</v>
      </c>
      <c r="H355" s="269">
        <v>1</v>
      </c>
      <c r="I355" s="270"/>
      <c r="J355" s="271">
        <f>ROUND(I355*H355,2)</f>
        <v>0</v>
      </c>
      <c r="K355" s="267" t="s">
        <v>185</v>
      </c>
      <c r="L355" s="272"/>
      <c r="M355" s="273" t="s">
        <v>1</v>
      </c>
      <c r="N355" s="274" t="s">
        <v>38</v>
      </c>
      <c r="O355" s="92"/>
      <c r="P355" s="228">
        <f>O355*H355</f>
        <v>0</v>
      </c>
      <c r="Q355" s="228">
        <v>0</v>
      </c>
      <c r="R355" s="228">
        <f>Q355*H355</f>
        <v>0</v>
      </c>
      <c r="S355" s="228">
        <v>0</v>
      </c>
      <c r="T355" s="229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30" t="s">
        <v>246</v>
      </c>
      <c r="AT355" s="230" t="s">
        <v>234</v>
      </c>
      <c r="AU355" s="230" t="s">
        <v>83</v>
      </c>
      <c r="AY355" s="18" t="s">
        <v>155</v>
      </c>
      <c r="BE355" s="231">
        <f>IF(N355="základní",J355,0)</f>
        <v>0</v>
      </c>
      <c r="BF355" s="231">
        <f>IF(N355="snížená",J355,0)</f>
        <v>0</v>
      </c>
      <c r="BG355" s="231">
        <f>IF(N355="zákl. přenesená",J355,0)</f>
        <v>0</v>
      </c>
      <c r="BH355" s="231">
        <f>IF(N355="sníž. přenesená",J355,0)</f>
        <v>0</v>
      </c>
      <c r="BI355" s="231">
        <f>IF(N355="nulová",J355,0)</f>
        <v>0</v>
      </c>
      <c r="BJ355" s="18" t="s">
        <v>81</v>
      </c>
      <c r="BK355" s="231">
        <f>ROUND(I355*H355,2)</f>
        <v>0</v>
      </c>
      <c r="BL355" s="18" t="s">
        <v>200</v>
      </c>
      <c r="BM355" s="230" t="s">
        <v>433</v>
      </c>
    </row>
    <row r="356" s="13" customFormat="1">
      <c r="A356" s="13"/>
      <c r="B356" s="232"/>
      <c r="C356" s="233"/>
      <c r="D356" s="234" t="s">
        <v>163</v>
      </c>
      <c r="E356" s="235" t="s">
        <v>1</v>
      </c>
      <c r="F356" s="236" t="s">
        <v>1237</v>
      </c>
      <c r="G356" s="233"/>
      <c r="H356" s="235" t="s">
        <v>1</v>
      </c>
      <c r="I356" s="237"/>
      <c r="J356" s="233"/>
      <c r="K356" s="233"/>
      <c r="L356" s="238"/>
      <c r="M356" s="239"/>
      <c r="N356" s="240"/>
      <c r="O356" s="240"/>
      <c r="P356" s="240"/>
      <c r="Q356" s="240"/>
      <c r="R356" s="240"/>
      <c r="S356" s="240"/>
      <c r="T356" s="241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2" t="s">
        <v>163</v>
      </c>
      <c r="AU356" s="242" t="s">
        <v>83</v>
      </c>
      <c r="AV356" s="13" t="s">
        <v>81</v>
      </c>
      <c r="AW356" s="13" t="s">
        <v>30</v>
      </c>
      <c r="AX356" s="13" t="s">
        <v>73</v>
      </c>
      <c r="AY356" s="242" t="s">
        <v>155</v>
      </c>
    </row>
    <row r="357" s="14" customFormat="1">
      <c r="A357" s="14"/>
      <c r="B357" s="243"/>
      <c r="C357" s="244"/>
      <c r="D357" s="234" t="s">
        <v>163</v>
      </c>
      <c r="E357" s="245" t="s">
        <v>1</v>
      </c>
      <c r="F357" s="246" t="s">
        <v>81</v>
      </c>
      <c r="G357" s="244"/>
      <c r="H357" s="247">
        <v>1</v>
      </c>
      <c r="I357" s="248"/>
      <c r="J357" s="244"/>
      <c r="K357" s="244"/>
      <c r="L357" s="249"/>
      <c r="M357" s="250"/>
      <c r="N357" s="251"/>
      <c r="O357" s="251"/>
      <c r="P357" s="251"/>
      <c r="Q357" s="251"/>
      <c r="R357" s="251"/>
      <c r="S357" s="251"/>
      <c r="T357" s="252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3" t="s">
        <v>163</v>
      </c>
      <c r="AU357" s="253" t="s">
        <v>83</v>
      </c>
      <c r="AV357" s="14" t="s">
        <v>83</v>
      </c>
      <c r="AW357" s="14" t="s">
        <v>30</v>
      </c>
      <c r="AX357" s="14" t="s">
        <v>73</v>
      </c>
      <c r="AY357" s="253" t="s">
        <v>155</v>
      </c>
    </row>
    <row r="358" s="15" customFormat="1">
      <c r="A358" s="15"/>
      <c r="B358" s="254"/>
      <c r="C358" s="255"/>
      <c r="D358" s="234" t="s">
        <v>163</v>
      </c>
      <c r="E358" s="256" t="s">
        <v>1</v>
      </c>
      <c r="F358" s="257" t="s">
        <v>166</v>
      </c>
      <c r="G358" s="255"/>
      <c r="H358" s="258">
        <v>1</v>
      </c>
      <c r="I358" s="259"/>
      <c r="J358" s="255"/>
      <c r="K358" s="255"/>
      <c r="L358" s="260"/>
      <c r="M358" s="261"/>
      <c r="N358" s="262"/>
      <c r="O358" s="262"/>
      <c r="P358" s="262"/>
      <c r="Q358" s="262"/>
      <c r="R358" s="262"/>
      <c r="S358" s="262"/>
      <c r="T358" s="263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64" t="s">
        <v>163</v>
      </c>
      <c r="AU358" s="264" t="s">
        <v>83</v>
      </c>
      <c r="AV358" s="15" t="s">
        <v>162</v>
      </c>
      <c r="AW358" s="15" t="s">
        <v>30</v>
      </c>
      <c r="AX358" s="15" t="s">
        <v>81</v>
      </c>
      <c r="AY358" s="264" t="s">
        <v>155</v>
      </c>
    </row>
    <row r="359" s="2" customFormat="1" ht="24.15" customHeight="1">
      <c r="A359" s="39"/>
      <c r="B359" s="40"/>
      <c r="C359" s="219" t="s">
        <v>426</v>
      </c>
      <c r="D359" s="219" t="s">
        <v>157</v>
      </c>
      <c r="E359" s="220" t="s">
        <v>1240</v>
      </c>
      <c r="F359" s="221" t="s">
        <v>1241</v>
      </c>
      <c r="G359" s="222" t="s">
        <v>184</v>
      </c>
      <c r="H359" s="223">
        <v>3</v>
      </c>
      <c r="I359" s="224"/>
      <c r="J359" s="225">
        <f>ROUND(I359*H359,2)</f>
        <v>0</v>
      </c>
      <c r="K359" s="221" t="s">
        <v>161</v>
      </c>
      <c r="L359" s="45"/>
      <c r="M359" s="226" t="s">
        <v>1</v>
      </c>
      <c r="N359" s="227" t="s">
        <v>38</v>
      </c>
      <c r="O359" s="92"/>
      <c r="P359" s="228">
        <f>O359*H359</f>
        <v>0</v>
      </c>
      <c r="Q359" s="228">
        <v>0.00085999999999999998</v>
      </c>
      <c r="R359" s="228">
        <f>Q359*H359</f>
        <v>0.0025799999999999998</v>
      </c>
      <c r="S359" s="228">
        <v>0</v>
      </c>
      <c r="T359" s="229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30" t="s">
        <v>200</v>
      </c>
      <c r="AT359" s="230" t="s">
        <v>157</v>
      </c>
      <c r="AU359" s="230" t="s">
        <v>83</v>
      </c>
      <c r="AY359" s="18" t="s">
        <v>155</v>
      </c>
      <c r="BE359" s="231">
        <f>IF(N359="základní",J359,0)</f>
        <v>0</v>
      </c>
      <c r="BF359" s="231">
        <f>IF(N359="snížená",J359,0)</f>
        <v>0</v>
      </c>
      <c r="BG359" s="231">
        <f>IF(N359="zákl. přenesená",J359,0)</f>
        <v>0</v>
      </c>
      <c r="BH359" s="231">
        <f>IF(N359="sníž. přenesená",J359,0)</f>
        <v>0</v>
      </c>
      <c r="BI359" s="231">
        <f>IF(N359="nulová",J359,0)</f>
        <v>0</v>
      </c>
      <c r="BJ359" s="18" t="s">
        <v>81</v>
      </c>
      <c r="BK359" s="231">
        <f>ROUND(I359*H359,2)</f>
        <v>0</v>
      </c>
      <c r="BL359" s="18" t="s">
        <v>200</v>
      </c>
      <c r="BM359" s="230" t="s">
        <v>440</v>
      </c>
    </row>
    <row r="360" s="13" customFormat="1">
      <c r="A360" s="13"/>
      <c r="B360" s="232"/>
      <c r="C360" s="233"/>
      <c r="D360" s="234" t="s">
        <v>163</v>
      </c>
      <c r="E360" s="235" t="s">
        <v>1</v>
      </c>
      <c r="F360" s="236" t="s">
        <v>1242</v>
      </c>
      <c r="G360" s="233"/>
      <c r="H360" s="235" t="s">
        <v>1</v>
      </c>
      <c r="I360" s="237"/>
      <c r="J360" s="233"/>
      <c r="K360" s="233"/>
      <c r="L360" s="238"/>
      <c r="M360" s="239"/>
      <c r="N360" s="240"/>
      <c r="O360" s="240"/>
      <c r="P360" s="240"/>
      <c r="Q360" s="240"/>
      <c r="R360" s="240"/>
      <c r="S360" s="240"/>
      <c r="T360" s="241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2" t="s">
        <v>163</v>
      </c>
      <c r="AU360" s="242" t="s">
        <v>83</v>
      </c>
      <c r="AV360" s="13" t="s">
        <v>81</v>
      </c>
      <c r="AW360" s="13" t="s">
        <v>30</v>
      </c>
      <c r="AX360" s="13" t="s">
        <v>73</v>
      </c>
      <c r="AY360" s="242" t="s">
        <v>155</v>
      </c>
    </row>
    <row r="361" s="14" customFormat="1">
      <c r="A361" s="14"/>
      <c r="B361" s="243"/>
      <c r="C361" s="244"/>
      <c r="D361" s="234" t="s">
        <v>163</v>
      </c>
      <c r="E361" s="245" t="s">
        <v>1</v>
      </c>
      <c r="F361" s="246" t="s">
        <v>169</v>
      </c>
      <c r="G361" s="244"/>
      <c r="H361" s="247">
        <v>3</v>
      </c>
      <c r="I361" s="248"/>
      <c r="J361" s="244"/>
      <c r="K361" s="244"/>
      <c r="L361" s="249"/>
      <c r="M361" s="250"/>
      <c r="N361" s="251"/>
      <c r="O361" s="251"/>
      <c r="P361" s="251"/>
      <c r="Q361" s="251"/>
      <c r="R361" s="251"/>
      <c r="S361" s="251"/>
      <c r="T361" s="252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3" t="s">
        <v>163</v>
      </c>
      <c r="AU361" s="253" t="s">
        <v>83</v>
      </c>
      <c r="AV361" s="14" t="s">
        <v>83</v>
      </c>
      <c r="AW361" s="14" t="s">
        <v>30</v>
      </c>
      <c r="AX361" s="14" t="s">
        <v>73</v>
      </c>
      <c r="AY361" s="253" t="s">
        <v>155</v>
      </c>
    </row>
    <row r="362" s="15" customFormat="1">
      <c r="A362" s="15"/>
      <c r="B362" s="254"/>
      <c r="C362" s="255"/>
      <c r="D362" s="234" t="s">
        <v>163</v>
      </c>
      <c r="E362" s="256" t="s">
        <v>1</v>
      </c>
      <c r="F362" s="257" t="s">
        <v>166</v>
      </c>
      <c r="G362" s="255"/>
      <c r="H362" s="258">
        <v>3</v>
      </c>
      <c r="I362" s="259"/>
      <c r="J362" s="255"/>
      <c r="K362" s="255"/>
      <c r="L362" s="260"/>
      <c r="M362" s="261"/>
      <c r="N362" s="262"/>
      <c r="O362" s="262"/>
      <c r="P362" s="262"/>
      <c r="Q362" s="262"/>
      <c r="R362" s="262"/>
      <c r="S362" s="262"/>
      <c r="T362" s="263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64" t="s">
        <v>163</v>
      </c>
      <c r="AU362" s="264" t="s">
        <v>83</v>
      </c>
      <c r="AV362" s="15" t="s">
        <v>162</v>
      </c>
      <c r="AW362" s="15" t="s">
        <v>30</v>
      </c>
      <c r="AX362" s="15" t="s">
        <v>81</v>
      </c>
      <c r="AY362" s="264" t="s">
        <v>155</v>
      </c>
    </row>
    <row r="363" s="2" customFormat="1" ht="37.8" customHeight="1">
      <c r="A363" s="39"/>
      <c r="B363" s="40"/>
      <c r="C363" s="265" t="s">
        <v>258</v>
      </c>
      <c r="D363" s="265" t="s">
        <v>234</v>
      </c>
      <c r="E363" s="266" t="s">
        <v>1243</v>
      </c>
      <c r="F363" s="267" t="s">
        <v>1244</v>
      </c>
      <c r="G363" s="268" t="s">
        <v>184</v>
      </c>
      <c r="H363" s="269">
        <v>1</v>
      </c>
      <c r="I363" s="270"/>
      <c r="J363" s="271">
        <f>ROUND(I363*H363,2)</f>
        <v>0</v>
      </c>
      <c r="K363" s="267" t="s">
        <v>185</v>
      </c>
      <c r="L363" s="272"/>
      <c r="M363" s="273" t="s">
        <v>1</v>
      </c>
      <c r="N363" s="274" t="s">
        <v>38</v>
      </c>
      <c r="O363" s="92"/>
      <c r="P363" s="228">
        <f>O363*H363</f>
        <v>0</v>
      </c>
      <c r="Q363" s="228">
        <v>0</v>
      </c>
      <c r="R363" s="228">
        <f>Q363*H363</f>
        <v>0</v>
      </c>
      <c r="S363" s="228">
        <v>0</v>
      </c>
      <c r="T363" s="229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30" t="s">
        <v>246</v>
      </c>
      <c r="AT363" s="230" t="s">
        <v>234</v>
      </c>
      <c r="AU363" s="230" t="s">
        <v>83</v>
      </c>
      <c r="AY363" s="18" t="s">
        <v>155</v>
      </c>
      <c r="BE363" s="231">
        <f>IF(N363="základní",J363,0)</f>
        <v>0</v>
      </c>
      <c r="BF363" s="231">
        <f>IF(N363="snížená",J363,0)</f>
        <v>0</v>
      </c>
      <c r="BG363" s="231">
        <f>IF(N363="zákl. přenesená",J363,0)</f>
        <v>0</v>
      </c>
      <c r="BH363" s="231">
        <f>IF(N363="sníž. přenesená",J363,0)</f>
        <v>0</v>
      </c>
      <c r="BI363" s="231">
        <f>IF(N363="nulová",J363,0)</f>
        <v>0</v>
      </c>
      <c r="BJ363" s="18" t="s">
        <v>81</v>
      </c>
      <c r="BK363" s="231">
        <f>ROUND(I363*H363,2)</f>
        <v>0</v>
      </c>
      <c r="BL363" s="18" t="s">
        <v>200</v>
      </c>
      <c r="BM363" s="230" t="s">
        <v>443</v>
      </c>
    </row>
    <row r="364" s="13" customFormat="1">
      <c r="A364" s="13"/>
      <c r="B364" s="232"/>
      <c r="C364" s="233"/>
      <c r="D364" s="234" t="s">
        <v>163</v>
      </c>
      <c r="E364" s="235" t="s">
        <v>1</v>
      </c>
      <c r="F364" s="236" t="s">
        <v>1245</v>
      </c>
      <c r="G364" s="233"/>
      <c r="H364" s="235" t="s">
        <v>1</v>
      </c>
      <c r="I364" s="237"/>
      <c r="J364" s="233"/>
      <c r="K364" s="233"/>
      <c r="L364" s="238"/>
      <c r="M364" s="239"/>
      <c r="N364" s="240"/>
      <c r="O364" s="240"/>
      <c r="P364" s="240"/>
      <c r="Q364" s="240"/>
      <c r="R364" s="240"/>
      <c r="S364" s="240"/>
      <c r="T364" s="241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2" t="s">
        <v>163</v>
      </c>
      <c r="AU364" s="242" t="s">
        <v>83</v>
      </c>
      <c r="AV364" s="13" t="s">
        <v>81</v>
      </c>
      <c r="AW364" s="13" t="s">
        <v>30</v>
      </c>
      <c r="AX364" s="13" t="s">
        <v>73</v>
      </c>
      <c r="AY364" s="242" t="s">
        <v>155</v>
      </c>
    </row>
    <row r="365" s="14" customFormat="1">
      <c r="A365" s="14"/>
      <c r="B365" s="243"/>
      <c r="C365" s="244"/>
      <c r="D365" s="234" t="s">
        <v>163</v>
      </c>
      <c r="E365" s="245" t="s">
        <v>1</v>
      </c>
      <c r="F365" s="246" t="s">
        <v>81</v>
      </c>
      <c r="G365" s="244"/>
      <c r="H365" s="247">
        <v>1</v>
      </c>
      <c r="I365" s="248"/>
      <c r="J365" s="244"/>
      <c r="K365" s="244"/>
      <c r="L365" s="249"/>
      <c r="M365" s="250"/>
      <c r="N365" s="251"/>
      <c r="O365" s="251"/>
      <c r="P365" s="251"/>
      <c r="Q365" s="251"/>
      <c r="R365" s="251"/>
      <c r="S365" s="251"/>
      <c r="T365" s="252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3" t="s">
        <v>163</v>
      </c>
      <c r="AU365" s="253" t="s">
        <v>83</v>
      </c>
      <c r="AV365" s="14" t="s">
        <v>83</v>
      </c>
      <c r="AW365" s="14" t="s">
        <v>30</v>
      </c>
      <c r="AX365" s="14" t="s">
        <v>73</v>
      </c>
      <c r="AY365" s="253" t="s">
        <v>155</v>
      </c>
    </row>
    <row r="366" s="15" customFormat="1">
      <c r="A366" s="15"/>
      <c r="B366" s="254"/>
      <c r="C366" s="255"/>
      <c r="D366" s="234" t="s">
        <v>163</v>
      </c>
      <c r="E366" s="256" t="s">
        <v>1</v>
      </c>
      <c r="F366" s="257" t="s">
        <v>166</v>
      </c>
      <c r="G366" s="255"/>
      <c r="H366" s="258">
        <v>1</v>
      </c>
      <c r="I366" s="259"/>
      <c r="J366" s="255"/>
      <c r="K366" s="255"/>
      <c r="L366" s="260"/>
      <c r="M366" s="261"/>
      <c r="N366" s="262"/>
      <c r="O366" s="262"/>
      <c r="P366" s="262"/>
      <c r="Q366" s="262"/>
      <c r="R366" s="262"/>
      <c r="S366" s="262"/>
      <c r="T366" s="263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64" t="s">
        <v>163</v>
      </c>
      <c r="AU366" s="264" t="s">
        <v>83</v>
      </c>
      <c r="AV366" s="15" t="s">
        <v>162</v>
      </c>
      <c r="AW366" s="15" t="s">
        <v>30</v>
      </c>
      <c r="AX366" s="15" t="s">
        <v>81</v>
      </c>
      <c r="AY366" s="264" t="s">
        <v>155</v>
      </c>
    </row>
    <row r="367" s="2" customFormat="1" ht="37.8" customHeight="1">
      <c r="A367" s="39"/>
      <c r="B367" s="40"/>
      <c r="C367" s="265" t="s">
        <v>437</v>
      </c>
      <c r="D367" s="265" t="s">
        <v>234</v>
      </c>
      <c r="E367" s="266" t="s">
        <v>1246</v>
      </c>
      <c r="F367" s="267" t="s">
        <v>1247</v>
      </c>
      <c r="G367" s="268" t="s">
        <v>184</v>
      </c>
      <c r="H367" s="269">
        <v>1</v>
      </c>
      <c r="I367" s="270"/>
      <c r="J367" s="271">
        <f>ROUND(I367*H367,2)</f>
        <v>0</v>
      </c>
      <c r="K367" s="267" t="s">
        <v>185</v>
      </c>
      <c r="L367" s="272"/>
      <c r="M367" s="273" t="s">
        <v>1</v>
      </c>
      <c r="N367" s="274" t="s">
        <v>38</v>
      </c>
      <c r="O367" s="92"/>
      <c r="P367" s="228">
        <f>O367*H367</f>
        <v>0</v>
      </c>
      <c r="Q367" s="228">
        <v>0</v>
      </c>
      <c r="R367" s="228">
        <f>Q367*H367</f>
        <v>0</v>
      </c>
      <c r="S367" s="228">
        <v>0</v>
      </c>
      <c r="T367" s="229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30" t="s">
        <v>246</v>
      </c>
      <c r="AT367" s="230" t="s">
        <v>234</v>
      </c>
      <c r="AU367" s="230" t="s">
        <v>83</v>
      </c>
      <c r="AY367" s="18" t="s">
        <v>155</v>
      </c>
      <c r="BE367" s="231">
        <f>IF(N367="základní",J367,0)</f>
        <v>0</v>
      </c>
      <c r="BF367" s="231">
        <f>IF(N367="snížená",J367,0)</f>
        <v>0</v>
      </c>
      <c r="BG367" s="231">
        <f>IF(N367="zákl. přenesená",J367,0)</f>
        <v>0</v>
      </c>
      <c r="BH367" s="231">
        <f>IF(N367="sníž. přenesená",J367,0)</f>
        <v>0</v>
      </c>
      <c r="BI367" s="231">
        <f>IF(N367="nulová",J367,0)</f>
        <v>0</v>
      </c>
      <c r="BJ367" s="18" t="s">
        <v>81</v>
      </c>
      <c r="BK367" s="231">
        <f>ROUND(I367*H367,2)</f>
        <v>0</v>
      </c>
      <c r="BL367" s="18" t="s">
        <v>200</v>
      </c>
      <c r="BM367" s="230" t="s">
        <v>448</v>
      </c>
    </row>
    <row r="368" s="13" customFormat="1">
      <c r="A368" s="13"/>
      <c r="B368" s="232"/>
      <c r="C368" s="233"/>
      <c r="D368" s="234" t="s">
        <v>163</v>
      </c>
      <c r="E368" s="235" t="s">
        <v>1</v>
      </c>
      <c r="F368" s="236" t="s">
        <v>1248</v>
      </c>
      <c r="G368" s="233"/>
      <c r="H368" s="235" t="s">
        <v>1</v>
      </c>
      <c r="I368" s="237"/>
      <c r="J368" s="233"/>
      <c r="K368" s="233"/>
      <c r="L368" s="238"/>
      <c r="M368" s="239"/>
      <c r="N368" s="240"/>
      <c r="O368" s="240"/>
      <c r="P368" s="240"/>
      <c r="Q368" s="240"/>
      <c r="R368" s="240"/>
      <c r="S368" s="240"/>
      <c r="T368" s="241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2" t="s">
        <v>163</v>
      </c>
      <c r="AU368" s="242" t="s">
        <v>83</v>
      </c>
      <c r="AV368" s="13" t="s">
        <v>81</v>
      </c>
      <c r="AW368" s="13" t="s">
        <v>30</v>
      </c>
      <c r="AX368" s="13" t="s">
        <v>73</v>
      </c>
      <c r="AY368" s="242" t="s">
        <v>155</v>
      </c>
    </row>
    <row r="369" s="14" customFormat="1">
      <c r="A369" s="14"/>
      <c r="B369" s="243"/>
      <c r="C369" s="244"/>
      <c r="D369" s="234" t="s">
        <v>163</v>
      </c>
      <c r="E369" s="245" t="s">
        <v>1</v>
      </c>
      <c r="F369" s="246" t="s">
        <v>81</v>
      </c>
      <c r="G369" s="244"/>
      <c r="H369" s="247">
        <v>1</v>
      </c>
      <c r="I369" s="248"/>
      <c r="J369" s="244"/>
      <c r="K369" s="244"/>
      <c r="L369" s="249"/>
      <c r="M369" s="250"/>
      <c r="N369" s="251"/>
      <c r="O369" s="251"/>
      <c r="P369" s="251"/>
      <c r="Q369" s="251"/>
      <c r="R369" s="251"/>
      <c r="S369" s="251"/>
      <c r="T369" s="252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3" t="s">
        <v>163</v>
      </c>
      <c r="AU369" s="253" t="s">
        <v>83</v>
      </c>
      <c r="AV369" s="14" t="s">
        <v>83</v>
      </c>
      <c r="AW369" s="14" t="s">
        <v>30</v>
      </c>
      <c r="AX369" s="14" t="s">
        <v>73</v>
      </c>
      <c r="AY369" s="253" t="s">
        <v>155</v>
      </c>
    </row>
    <row r="370" s="15" customFormat="1">
      <c r="A370" s="15"/>
      <c r="B370" s="254"/>
      <c r="C370" s="255"/>
      <c r="D370" s="234" t="s">
        <v>163</v>
      </c>
      <c r="E370" s="256" t="s">
        <v>1</v>
      </c>
      <c r="F370" s="257" t="s">
        <v>166</v>
      </c>
      <c r="G370" s="255"/>
      <c r="H370" s="258">
        <v>1</v>
      </c>
      <c r="I370" s="259"/>
      <c r="J370" s="255"/>
      <c r="K370" s="255"/>
      <c r="L370" s="260"/>
      <c r="M370" s="261"/>
      <c r="N370" s="262"/>
      <c r="O370" s="262"/>
      <c r="P370" s="262"/>
      <c r="Q370" s="262"/>
      <c r="R370" s="262"/>
      <c r="S370" s="262"/>
      <c r="T370" s="263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64" t="s">
        <v>163</v>
      </c>
      <c r="AU370" s="264" t="s">
        <v>83</v>
      </c>
      <c r="AV370" s="15" t="s">
        <v>162</v>
      </c>
      <c r="AW370" s="15" t="s">
        <v>30</v>
      </c>
      <c r="AX370" s="15" t="s">
        <v>81</v>
      </c>
      <c r="AY370" s="264" t="s">
        <v>155</v>
      </c>
    </row>
    <row r="371" s="2" customFormat="1" ht="37.8" customHeight="1">
      <c r="A371" s="39"/>
      <c r="B371" s="40"/>
      <c r="C371" s="265" t="s">
        <v>264</v>
      </c>
      <c r="D371" s="265" t="s">
        <v>234</v>
      </c>
      <c r="E371" s="266" t="s">
        <v>1249</v>
      </c>
      <c r="F371" s="267" t="s">
        <v>1250</v>
      </c>
      <c r="G371" s="268" t="s">
        <v>184</v>
      </c>
      <c r="H371" s="269">
        <v>1</v>
      </c>
      <c r="I371" s="270"/>
      <c r="J371" s="271">
        <f>ROUND(I371*H371,2)</f>
        <v>0</v>
      </c>
      <c r="K371" s="267" t="s">
        <v>185</v>
      </c>
      <c r="L371" s="272"/>
      <c r="M371" s="273" t="s">
        <v>1</v>
      </c>
      <c r="N371" s="274" t="s">
        <v>38</v>
      </c>
      <c r="O371" s="92"/>
      <c r="P371" s="228">
        <f>O371*H371</f>
        <v>0</v>
      </c>
      <c r="Q371" s="228">
        <v>0</v>
      </c>
      <c r="R371" s="228">
        <f>Q371*H371</f>
        <v>0</v>
      </c>
      <c r="S371" s="228">
        <v>0</v>
      </c>
      <c r="T371" s="229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0" t="s">
        <v>246</v>
      </c>
      <c r="AT371" s="230" t="s">
        <v>234</v>
      </c>
      <c r="AU371" s="230" t="s">
        <v>83</v>
      </c>
      <c r="AY371" s="18" t="s">
        <v>155</v>
      </c>
      <c r="BE371" s="231">
        <f>IF(N371="základní",J371,0)</f>
        <v>0</v>
      </c>
      <c r="BF371" s="231">
        <f>IF(N371="snížená",J371,0)</f>
        <v>0</v>
      </c>
      <c r="BG371" s="231">
        <f>IF(N371="zákl. přenesená",J371,0)</f>
        <v>0</v>
      </c>
      <c r="BH371" s="231">
        <f>IF(N371="sníž. přenesená",J371,0)</f>
        <v>0</v>
      </c>
      <c r="BI371" s="231">
        <f>IF(N371="nulová",J371,0)</f>
        <v>0</v>
      </c>
      <c r="BJ371" s="18" t="s">
        <v>81</v>
      </c>
      <c r="BK371" s="231">
        <f>ROUND(I371*H371,2)</f>
        <v>0</v>
      </c>
      <c r="BL371" s="18" t="s">
        <v>200</v>
      </c>
      <c r="BM371" s="230" t="s">
        <v>455</v>
      </c>
    </row>
    <row r="372" s="13" customFormat="1">
      <c r="A372" s="13"/>
      <c r="B372" s="232"/>
      <c r="C372" s="233"/>
      <c r="D372" s="234" t="s">
        <v>163</v>
      </c>
      <c r="E372" s="235" t="s">
        <v>1</v>
      </c>
      <c r="F372" s="236" t="s">
        <v>1251</v>
      </c>
      <c r="G372" s="233"/>
      <c r="H372" s="235" t="s">
        <v>1</v>
      </c>
      <c r="I372" s="237"/>
      <c r="J372" s="233"/>
      <c r="K372" s="233"/>
      <c r="L372" s="238"/>
      <c r="M372" s="239"/>
      <c r="N372" s="240"/>
      <c r="O372" s="240"/>
      <c r="P372" s="240"/>
      <c r="Q372" s="240"/>
      <c r="R372" s="240"/>
      <c r="S372" s="240"/>
      <c r="T372" s="241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2" t="s">
        <v>163</v>
      </c>
      <c r="AU372" s="242" t="s">
        <v>83</v>
      </c>
      <c r="AV372" s="13" t="s">
        <v>81</v>
      </c>
      <c r="AW372" s="13" t="s">
        <v>30</v>
      </c>
      <c r="AX372" s="13" t="s">
        <v>73</v>
      </c>
      <c r="AY372" s="242" t="s">
        <v>155</v>
      </c>
    </row>
    <row r="373" s="14" customFormat="1">
      <c r="A373" s="14"/>
      <c r="B373" s="243"/>
      <c r="C373" s="244"/>
      <c r="D373" s="234" t="s">
        <v>163</v>
      </c>
      <c r="E373" s="245" t="s">
        <v>1</v>
      </c>
      <c r="F373" s="246" t="s">
        <v>81</v>
      </c>
      <c r="G373" s="244"/>
      <c r="H373" s="247">
        <v>1</v>
      </c>
      <c r="I373" s="248"/>
      <c r="J373" s="244"/>
      <c r="K373" s="244"/>
      <c r="L373" s="249"/>
      <c r="M373" s="250"/>
      <c r="N373" s="251"/>
      <c r="O373" s="251"/>
      <c r="P373" s="251"/>
      <c r="Q373" s="251"/>
      <c r="R373" s="251"/>
      <c r="S373" s="251"/>
      <c r="T373" s="252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3" t="s">
        <v>163</v>
      </c>
      <c r="AU373" s="253" t="s">
        <v>83</v>
      </c>
      <c r="AV373" s="14" t="s">
        <v>83</v>
      </c>
      <c r="AW373" s="14" t="s">
        <v>30</v>
      </c>
      <c r="AX373" s="14" t="s">
        <v>73</v>
      </c>
      <c r="AY373" s="253" t="s">
        <v>155</v>
      </c>
    </row>
    <row r="374" s="15" customFormat="1">
      <c r="A374" s="15"/>
      <c r="B374" s="254"/>
      <c r="C374" s="255"/>
      <c r="D374" s="234" t="s">
        <v>163</v>
      </c>
      <c r="E374" s="256" t="s">
        <v>1</v>
      </c>
      <c r="F374" s="257" t="s">
        <v>166</v>
      </c>
      <c r="G374" s="255"/>
      <c r="H374" s="258">
        <v>1</v>
      </c>
      <c r="I374" s="259"/>
      <c r="J374" s="255"/>
      <c r="K374" s="255"/>
      <c r="L374" s="260"/>
      <c r="M374" s="261"/>
      <c r="N374" s="262"/>
      <c r="O374" s="262"/>
      <c r="P374" s="262"/>
      <c r="Q374" s="262"/>
      <c r="R374" s="262"/>
      <c r="S374" s="262"/>
      <c r="T374" s="263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64" t="s">
        <v>163</v>
      </c>
      <c r="AU374" s="264" t="s">
        <v>83</v>
      </c>
      <c r="AV374" s="15" t="s">
        <v>162</v>
      </c>
      <c r="AW374" s="15" t="s">
        <v>30</v>
      </c>
      <c r="AX374" s="15" t="s">
        <v>81</v>
      </c>
      <c r="AY374" s="264" t="s">
        <v>155</v>
      </c>
    </row>
    <row r="375" s="2" customFormat="1" ht="24.15" customHeight="1">
      <c r="A375" s="39"/>
      <c r="B375" s="40"/>
      <c r="C375" s="219" t="s">
        <v>445</v>
      </c>
      <c r="D375" s="219" t="s">
        <v>157</v>
      </c>
      <c r="E375" s="220" t="s">
        <v>1252</v>
      </c>
      <c r="F375" s="221" t="s">
        <v>1253</v>
      </c>
      <c r="G375" s="222" t="s">
        <v>184</v>
      </c>
      <c r="H375" s="223">
        <v>1</v>
      </c>
      <c r="I375" s="224"/>
      <c r="J375" s="225">
        <f>ROUND(I375*H375,2)</f>
        <v>0</v>
      </c>
      <c r="K375" s="221" t="s">
        <v>161</v>
      </c>
      <c r="L375" s="45"/>
      <c r="M375" s="226" t="s">
        <v>1</v>
      </c>
      <c r="N375" s="227" t="s">
        <v>38</v>
      </c>
      <c r="O375" s="92"/>
      <c r="P375" s="228">
        <f>O375*H375</f>
        <v>0</v>
      </c>
      <c r="Q375" s="228">
        <v>0.00092000000000000003</v>
      </c>
      <c r="R375" s="228">
        <f>Q375*H375</f>
        <v>0.00092000000000000003</v>
      </c>
      <c r="S375" s="228">
        <v>0</v>
      </c>
      <c r="T375" s="229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0" t="s">
        <v>200</v>
      </c>
      <c r="AT375" s="230" t="s">
        <v>157</v>
      </c>
      <c r="AU375" s="230" t="s">
        <v>83</v>
      </c>
      <c r="AY375" s="18" t="s">
        <v>155</v>
      </c>
      <c r="BE375" s="231">
        <f>IF(N375="základní",J375,0)</f>
        <v>0</v>
      </c>
      <c r="BF375" s="231">
        <f>IF(N375="snížená",J375,0)</f>
        <v>0</v>
      </c>
      <c r="BG375" s="231">
        <f>IF(N375="zákl. přenesená",J375,0)</f>
        <v>0</v>
      </c>
      <c r="BH375" s="231">
        <f>IF(N375="sníž. přenesená",J375,0)</f>
        <v>0</v>
      </c>
      <c r="BI375" s="231">
        <f>IF(N375="nulová",J375,0)</f>
        <v>0</v>
      </c>
      <c r="BJ375" s="18" t="s">
        <v>81</v>
      </c>
      <c r="BK375" s="231">
        <f>ROUND(I375*H375,2)</f>
        <v>0</v>
      </c>
      <c r="BL375" s="18" t="s">
        <v>200</v>
      </c>
      <c r="BM375" s="230" t="s">
        <v>484</v>
      </c>
    </row>
    <row r="376" s="13" customFormat="1">
      <c r="A376" s="13"/>
      <c r="B376" s="232"/>
      <c r="C376" s="233"/>
      <c r="D376" s="234" t="s">
        <v>163</v>
      </c>
      <c r="E376" s="235" t="s">
        <v>1</v>
      </c>
      <c r="F376" s="236" t="s">
        <v>1254</v>
      </c>
      <c r="G376" s="233"/>
      <c r="H376" s="235" t="s">
        <v>1</v>
      </c>
      <c r="I376" s="237"/>
      <c r="J376" s="233"/>
      <c r="K376" s="233"/>
      <c r="L376" s="238"/>
      <c r="M376" s="239"/>
      <c r="N376" s="240"/>
      <c r="O376" s="240"/>
      <c r="P376" s="240"/>
      <c r="Q376" s="240"/>
      <c r="R376" s="240"/>
      <c r="S376" s="240"/>
      <c r="T376" s="241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2" t="s">
        <v>163</v>
      </c>
      <c r="AU376" s="242" t="s">
        <v>83</v>
      </c>
      <c r="AV376" s="13" t="s">
        <v>81</v>
      </c>
      <c r="AW376" s="13" t="s">
        <v>30</v>
      </c>
      <c r="AX376" s="13" t="s">
        <v>73</v>
      </c>
      <c r="AY376" s="242" t="s">
        <v>155</v>
      </c>
    </row>
    <row r="377" s="14" customFormat="1">
      <c r="A377" s="14"/>
      <c r="B377" s="243"/>
      <c r="C377" s="244"/>
      <c r="D377" s="234" t="s">
        <v>163</v>
      </c>
      <c r="E377" s="245" t="s">
        <v>1</v>
      </c>
      <c r="F377" s="246" t="s">
        <v>81</v>
      </c>
      <c r="G377" s="244"/>
      <c r="H377" s="247">
        <v>1</v>
      </c>
      <c r="I377" s="248"/>
      <c r="J377" s="244"/>
      <c r="K377" s="244"/>
      <c r="L377" s="249"/>
      <c r="M377" s="250"/>
      <c r="N377" s="251"/>
      <c r="O377" s="251"/>
      <c r="P377" s="251"/>
      <c r="Q377" s="251"/>
      <c r="R377" s="251"/>
      <c r="S377" s="251"/>
      <c r="T377" s="252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3" t="s">
        <v>163</v>
      </c>
      <c r="AU377" s="253" t="s">
        <v>83</v>
      </c>
      <c r="AV377" s="14" t="s">
        <v>83</v>
      </c>
      <c r="AW377" s="14" t="s">
        <v>30</v>
      </c>
      <c r="AX377" s="14" t="s">
        <v>73</v>
      </c>
      <c r="AY377" s="253" t="s">
        <v>155</v>
      </c>
    </row>
    <row r="378" s="15" customFormat="1">
      <c r="A378" s="15"/>
      <c r="B378" s="254"/>
      <c r="C378" s="255"/>
      <c r="D378" s="234" t="s">
        <v>163</v>
      </c>
      <c r="E378" s="256" t="s">
        <v>1</v>
      </c>
      <c r="F378" s="257" t="s">
        <v>166</v>
      </c>
      <c r="G378" s="255"/>
      <c r="H378" s="258">
        <v>1</v>
      </c>
      <c r="I378" s="259"/>
      <c r="J378" s="255"/>
      <c r="K378" s="255"/>
      <c r="L378" s="260"/>
      <c r="M378" s="261"/>
      <c r="N378" s="262"/>
      <c r="O378" s="262"/>
      <c r="P378" s="262"/>
      <c r="Q378" s="262"/>
      <c r="R378" s="262"/>
      <c r="S378" s="262"/>
      <c r="T378" s="263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64" t="s">
        <v>163</v>
      </c>
      <c r="AU378" s="264" t="s">
        <v>83</v>
      </c>
      <c r="AV378" s="15" t="s">
        <v>162</v>
      </c>
      <c r="AW378" s="15" t="s">
        <v>30</v>
      </c>
      <c r="AX378" s="15" t="s">
        <v>81</v>
      </c>
      <c r="AY378" s="264" t="s">
        <v>155</v>
      </c>
    </row>
    <row r="379" s="2" customFormat="1" ht="37.8" customHeight="1">
      <c r="A379" s="39"/>
      <c r="B379" s="40"/>
      <c r="C379" s="265" t="s">
        <v>271</v>
      </c>
      <c r="D379" s="265" t="s">
        <v>234</v>
      </c>
      <c r="E379" s="266" t="s">
        <v>1255</v>
      </c>
      <c r="F379" s="267" t="s">
        <v>1256</v>
      </c>
      <c r="G379" s="268" t="s">
        <v>184</v>
      </c>
      <c r="H379" s="269">
        <v>1</v>
      </c>
      <c r="I379" s="270"/>
      <c r="J379" s="271">
        <f>ROUND(I379*H379,2)</f>
        <v>0</v>
      </c>
      <c r="K379" s="267" t="s">
        <v>185</v>
      </c>
      <c r="L379" s="272"/>
      <c r="M379" s="273" t="s">
        <v>1</v>
      </c>
      <c r="N379" s="274" t="s">
        <v>38</v>
      </c>
      <c r="O379" s="92"/>
      <c r="P379" s="228">
        <f>O379*H379</f>
        <v>0</v>
      </c>
      <c r="Q379" s="228">
        <v>0</v>
      </c>
      <c r="R379" s="228">
        <f>Q379*H379</f>
        <v>0</v>
      </c>
      <c r="S379" s="228">
        <v>0</v>
      </c>
      <c r="T379" s="229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0" t="s">
        <v>246</v>
      </c>
      <c r="AT379" s="230" t="s">
        <v>234</v>
      </c>
      <c r="AU379" s="230" t="s">
        <v>83</v>
      </c>
      <c r="AY379" s="18" t="s">
        <v>155</v>
      </c>
      <c r="BE379" s="231">
        <f>IF(N379="základní",J379,0)</f>
        <v>0</v>
      </c>
      <c r="BF379" s="231">
        <f>IF(N379="snížená",J379,0)</f>
        <v>0</v>
      </c>
      <c r="BG379" s="231">
        <f>IF(N379="zákl. přenesená",J379,0)</f>
        <v>0</v>
      </c>
      <c r="BH379" s="231">
        <f>IF(N379="sníž. přenesená",J379,0)</f>
        <v>0</v>
      </c>
      <c r="BI379" s="231">
        <f>IF(N379="nulová",J379,0)</f>
        <v>0</v>
      </c>
      <c r="BJ379" s="18" t="s">
        <v>81</v>
      </c>
      <c r="BK379" s="231">
        <f>ROUND(I379*H379,2)</f>
        <v>0</v>
      </c>
      <c r="BL379" s="18" t="s">
        <v>200</v>
      </c>
      <c r="BM379" s="230" t="s">
        <v>498</v>
      </c>
    </row>
    <row r="380" s="13" customFormat="1">
      <c r="A380" s="13"/>
      <c r="B380" s="232"/>
      <c r="C380" s="233"/>
      <c r="D380" s="234" t="s">
        <v>163</v>
      </c>
      <c r="E380" s="235" t="s">
        <v>1</v>
      </c>
      <c r="F380" s="236" t="s">
        <v>1257</v>
      </c>
      <c r="G380" s="233"/>
      <c r="H380" s="235" t="s">
        <v>1</v>
      </c>
      <c r="I380" s="237"/>
      <c r="J380" s="233"/>
      <c r="K380" s="233"/>
      <c r="L380" s="238"/>
      <c r="M380" s="239"/>
      <c r="N380" s="240"/>
      <c r="O380" s="240"/>
      <c r="P380" s="240"/>
      <c r="Q380" s="240"/>
      <c r="R380" s="240"/>
      <c r="S380" s="240"/>
      <c r="T380" s="241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2" t="s">
        <v>163</v>
      </c>
      <c r="AU380" s="242" t="s">
        <v>83</v>
      </c>
      <c r="AV380" s="13" t="s">
        <v>81</v>
      </c>
      <c r="AW380" s="13" t="s">
        <v>30</v>
      </c>
      <c r="AX380" s="13" t="s">
        <v>73</v>
      </c>
      <c r="AY380" s="242" t="s">
        <v>155</v>
      </c>
    </row>
    <row r="381" s="14" customFormat="1">
      <c r="A381" s="14"/>
      <c r="B381" s="243"/>
      <c r="C381" s="244"/>
      <c r="D381" s="234" t="s">
        <v>163</v>
      </c>
      <c r="E381" s="245" t="s">
        <v>1</v>
      </c>
      <c r="F381" s="246" t="s">
        <v>81</v>
      </c>
      <c r="G381" s="244"/>
      <c r="H381" s="247">
        <v>1</v>
      </c>
      <c r="I381" s="248"/>
      <c r="J381" s="244"/>
      <c r="K381" s="244"/>
      <c r="L381" s="249"/>
      <c r="M381" s="250"/>
      <c r="N381" s="251"/>
      <c r="O381" s="251"/>
      <c r="P381" s="251"/>
      <c r="Q381" s="251"/>
      <c r="R381" s="251"/>
      <c r="S381" s="251"/>
      <c r="T381" s="252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3" t="s">
        <v>163</v>
      </c>
      <c r="AU381" s="253" t="s">
        <v>83</v>
      </c>
      <c r="AV381" s="14" t="s">
        <v>83</v>
      </c>
      <c r="AW381" s="14" t="s">
        <v>30</v>
      </c>
      <c r="AX381" s="14" t="s">
        <v>73</v>
      </c>
      <c r="AY381" s="253" t="s">
        <v>155</v>
      </c>
    </row>
    <row r="382" s="15" customFormat="1">
      <c r="A382" s="15"/>
      <c r="B382" s="254"/>
      <c r="C382" s="255"/>
      <c r="D382" s="234" t="s">
        <v>163</v>
      </c>
      <c r="E382" s="256" t="s">
        <v>1</v>
      </c>
      <c r="F382" s="257" t="s">
        <v>166</v>
      </c>
      <c r="G382" s="255"/>
      <c r="H382" s="258">
        <v>1</v>
      </c>
      <c r="I382" s="259"/>
      <c r="J382" s="255"/>
      <c r="K382" s="255"/>
      <c r="L382" s="260"/>
      <c r="M382" s="261"/>
      <c r="N382" s="262"/>
      <c r="O382" s="262"/>
      <c r="P382" s="262"/>
      <c r="Q382" s="262"/>
      <c r="R382" s="262"/>
      <c r="S382" s="262"/>
      <c r="T382" s="263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64" t="s">
        <v>163</v>
      </c>
      <c r="AU382" s="264" t="s">
        <v>83</v>
      </c>
      <c r="AV382" s="15" t="s">
        <v>162</v>
      </c>
      <c r="AW382" s="15" t="s">
        <v>30</v>
      </c>
      <c r="AX382" s="15" t="s">
        <v>81</v>
      </c>
      <c r="AY382" s="264" t="s">
        <v>155</v>
      </c>
    </row>
    <row r="383" s="2" customFormat="1" ht="24.15" customHeight="1">
      <c r="A383" s="39"/>
      <c r="B383" s="40"/>
      <c r="C383" s="219" t="s">
        <v>481</v>
      </c>
      <c r="D383" s="219" t="s">
        <v>157</v>
      </c>
      <c r="E383" s="220" t="s">
        <v>1258</v>
      </c>
      <c r="F383" s="221" t="s">
        <v>1259</v>
      </c>
      <c r="G383" s="222" t="s">
        <v>658</v>
      </c>
      <c r="H383" s="223">
        <v>2.391</v>
      </c>
      <c r="I383" s="224"/>
      <c r="J383" s="225">
        <f>ROUND(I383*H383,2)</f>
        <v>0</v>
      </c>
      <c r="K383" s="221" t="s">
        <v>161</v>
      </c>
      <c r="L383" s="45"/>
      <c r="M383" s="226" t="s">
        <v>1</v>
      </c>
      <c r="N383" s="227" t="s">
        <v>38</v>
      </c>
      <c r="O383" s="92"/>
      <c r="P383" s="228">
        <f>O383*H383</f>
        <v>0</v>
      </c>
      <c r="Q383" s="228">
        <v>0</v>
      </c>
      <c r="R383" s="228">
        <f>Q383*H383</f>
        <v>0</v>
      </c>
      <c r="S383" s="228">
        <v>0</v>
      </c>
      <c r="T383" s="229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0" t="s">
        <v>200</v>
      </c>
      <c r="AT383" s="230" t="s">
        <v>157</v>
      </c>
      <c r="AU383" s="230" t="s">
        <v>83</v>
      </c>
      <c r="AY383" s="18" t="s">
        <v>155</v>
      </c>
      <c r="BE383" s="231">
        <f>IF(N383="základní",J383,0)</f>
        <v>0</v>
      </c>
      <c r="BF383" s="231">
        <f>IF(N383="snížená",J383,0)</f>
        <v>0</v>
      </c>
      <c r="BG383" s="231">
        <f>IF(N383="zákl. přenesená",J383,0)</f>
        <v>0</v>
      </c>
      <c r="BH383" s="231">
        <f>IF(N383="sníž. přenesená",J383,0)</f>
        <v>0</v>
      </c>
      <c r="BI383" s="231">
        <f>IF(N383="nulová",J383,0)</f>
        <v>0</v>
      </c>
      <c r="BJ383" s="18" t="s">
        <v>81</v>
      </c>
      <c r="BK383" s="231">
        <f>ROUND(I383*H383,2)</f>
        <v>0</v>
      </c>
      <c r="BL383" s="18" t="s">
        <v>200</v>
      </c>
      <c r="BM383" s="230" t="s">
        <v>504</v>
      </c>
    </row>
    <row r="384" s="12" customFormat="1" ht="22.8" customHeight="1">
      <c r="A384" s="12"/>
      <c r="B384" s="203"/>
      <c r="C384" s="204"/>
      <c r="D384" s="205" t="s">
        <v>72</v>
      </c>
      <c r="E384" s="217" t="s">
        <v>857</v>
      </c>
      <c r="F384" s="217" t="s">
        <v>858</v>
      </c>
      <c r="G384" s="204"/>
      <c r="H384" s="204"/>
      <c r="I384" s="207"/>
      <c r="J384" s="218">
        <f>BK384</f>
        <v>0</v>
      </c>
      <c r="K384" s="204"/>
      <c r="L384" s="209"/>
      <c r="M384" s="210"/>
      <c r="N384" s="211"/>
      <c r="O384" s="211"/>
      <c r="P384" s="212">
        <f>SUM(P385:P415)</f>
        <v>0</v>
      </c>
      <c r="Q384" s="211"/>
      <c r="R384" s="212">
        <f>SUM(R385:R415)</f>
        <v>0.9648483000000001</v>
      </c>
      <c r="S384" s="211"/>
      <c r="T384" s="213">
        <f>SUM(T385:T415)</f>
        <v>0.20486504999999999</v>
      </c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R384" s="214" t="s">
        <v>83</v>
      </c>
      <c r="AT384" s="215" t="s">
        <v>72</v>
      </c>
      <c r="AU384" s="215" t="s">
        <v>81</v>
      </c>
      <c r="AY384" s="214" t="s">
        <v>155</v>
      </c>
      <c r="BK384" s="216">
        <f>SUM(BK385:BK415)</f>
        <v>0</v>
      </c>
    </row>
    <row r="385" s="2" customFormat="1" ht="16.5" customHeight="1">
      <c r="A385" s="39"/>
      <c r="B385" s="40"/>
      <c r="C385" s="219" t="s">
        <v>279</v>
      </c>
      <c r="D385" s="219" t="s">
        <v>157</v>
      </c>
      <c r="E385" s="220" t="s">
        <v>1260</v>
      </c>
      <c r="F385" s="221" t="s">
        <v>1261</v>
      </c>
      <c r="G385" s="222" t="s">
        <v>160</v>
      </c>
      <c r="H385" s="223">
        <v>660.85500000000002</v>
      </c>
      <c r="I385" s="224"/>
      <c r="J385" s="225">
        <f>ROUND(I385*H385,2)</f>
        <v>0</v>
      </c>
      <c r="K385" s="221" t="s">
        <v>161</v>
      </c>
      <c r="L385" s="45"/>
      <c r="M385" s="226" t="s">
        <v>1</v>
      </c>
      <c r="N385" s="227" t="s">
        <v>38</v>
      </c>
      <c r="O385" s="92"/>
      <c r="P385" s="228">
        <f>O385*H385</f>
        <v>0</v>
      </c>
      <c r="Q385" s="228">
        <v>0.001</v>
      </c>
      <c r="R385" s="228">
        <f>Q385*H385</f>
        <v>0.66085500000000008</v>
      </c>
      <c r="S385" s="228">
        <v>0.00031</v>
      </c>
      <c r="T385" s="229">
        <f>S385*H385</f>
        <v>0.20486504999999999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30" t="s">
        <v>200</v>
      </c>
      <c r="AT385" s="230" t="s">
        <v>157</v>
      </c>
      <c r="AU385" s="230" t="s">
        <v>83</v>
      </c>
      <c r="AY385" s="18" t="s">
        <v>155</v>
      </c>
      <c r="BE385" s="231">
        <f>IF(N385="základní",J385,0)</f>
        <v>0</v>
      </c>
      <c r="BF385" s="231">
        <f>IF(N385="snížená",J385,0)</f>
        <v>0</v>
      </c>
      <c r="BG385" s="231">
        <f>IF(N385="zákl. přenesená",J385,0)</f>
        <v>0</v>
      </c>
      <c r="BH385" s="231">
        <f>IF(N385="sníž. přenesená",J385,0)</f>
        <v>0</v>
      </c>
      <c r="BI385" s="231">
        <f>IF(N385="nulová",J385,0)</f>
        <v>0</v>
      </c>
      <c r="BJ385" s="18" t="s">
        <v>81</v>
      </c>
      <c r="BK385" s="231">
        <f>ROUND(I385*H385,2)</f>
        <v>0</v>
      </c>
      <c r="BL385" s="18" t="s">
        <v>200</v>
      </c>
      <c r="BM385" s="230" t="s">
        <v>507</v>
      </c>
    </row>
    <row r="386" s="13" customFormat="1">
      <c r="A386" s="13"/>
      <c r="B386" s="232"/>
      <c r="C386" s="233"/>
      <c r="D386" s="234" t="s">
        <v>163</v>
      </c>
      <c r="E386" s="235" t="s">
        <v>1</v>
      </c>
      <c r="F386" s="236" t="s">
        <v>1141</v>
      </c>
      <c r="G386" s="233"/>
      <c r="H386" s="235" t="s">
        <v>1</v>
      </c>
      <c r="I386" s="237"/>
      <c r="J386" s="233"/>
      <c r="K386" s="233"/>
      <c r="L386" s="238"/>
      <c r="M386" s="239"/>
      <c r="N386" s="240"/>
      <c r="O386" s="240"/>
      <c r="P386" s="240"/>
      <c r="Q386" s="240"/>
      <c r="R386" s="240"/>
      <c r="S386" s="240"/>
      <c r="T386" s="241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2" t="s">
        <v>163</v>
      </c>
      <c r="AU386" s="242" t="s">
        <v>83</v>
      </c>
      <c r="AV386" s="13" t="s">
        <v>81</v>
      </c>
      <c r="AW386" s="13" t="s">
        <v>30</v>
      </c>
      <c r="AX386" s="13" t="s">
        <v>73</v>
      </c>
      <c r="AY386" s="242" t="s">
        <v>155</v>
      </c>
    </row>
    <row r="387" s="13" customFormat="1">
      <c r="A387" s="13"/>
      <c r="B387" s="232"/>
      <c r="C387" s="233"/>
      <c r="D387" s="234" t="s">
        <v>163</v>
      </c>
      <c r="E387" s="235" t="s">
        <v>1</v>
      </c>
      <c r="F387" s="236" t="s">
        <v>1142</v>
      </c>
      <c r="G387" s="233"/>
      <c r="H387" s="235" t="s">
        <v>1</v>
      </c>
      <c r="I387" s="237"/>
      <c r="J387" s="233"/>
      <c r="K387" s="233"/>
      <c r="L387" s="238"/>
      <c r="M387" s="239"/>
      <c r="N387" s="240"/>
      <c r="O387" s="240"/>
      <c r="P387" s="240"/>
      <c r="Q387" s="240"/>
      <c r="R387" s="240"/>
      <c r="S387" s="240"/>
      <c r="T387" s="241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2" t="s">
        <v>163</v>
      </c>
      <c r="AU387" s="242" t="s">
        <v>83</v>
      </c>
      <c r="AV387" s="13" t="s">
        <v>81</v>
      </c>
      <c r="AW387" s="13" t="s">
        <v>30</v>
      </c>
      <c r="AX387" s="13" t="s">
        <v>73</v>
      </c>
      <c r="AY387" s="242" t="s">
        <v>155</v>
      </c>
    </row>
    <row r="388" s="14" customFormat="1">
      <c r="A388" s="14"/>
      <c r="B388" s="243"/>
      <c r="C388" s="244"/>
      <c r="D388" s="234" t="s">
        <v>163</v>
      </c>
      <c r="E388" s="245" t="s">
        <v>1</v>
      </c>
      <c r="F388" s="246" t="s">
        <v>449</v>
      </c>
      <c r="G388" s="244"/>
      <c r="H388" s="247">
        <v>523.79999999999995</v>
      </c>
      <c r="I388" s="248"/>
      <c r="J388" s="244"/>
      <c r="K388" s="244"/>
      <c r="L388" s="249"/>
      <c r="M388" s="250"/>
      <c r="N388" s="251"/>
      <c r="O388" s="251"/>
      <c r="P388" s="251"/>
      <c r="Q388" s="251"/>
      <c r="R388" s="251"/>
      <c r="S388" s="251"/>
      <c r="T388" s="252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3" t="s">
        <v>163</v>
      </c>
      <c r="AU388" s="253" t="s">
        <v>83</v>
      </c>
      <c r="AV388" s="14" t="s">
        <v>83</v>
      </c>
      <c r="AW388" s="14" t="s">
        <v>30</v>
      </c>
      <c r="AX388" s="14" t="s">
        <v>73</v>
      </c>
      <c r="AY388" s="253" t="s">
        <v>155</v>
      </c>
    </row>
    <row r="389" s="14" customFormat="1">
      <c r="A389" s="14"/>
      <c r="B389" s="243"/>
      <c r="C389" s="244"/>
      <c r="D389" s="234" t="s">
        <v>163</v>
      </c>
      <c r="E389" s="245" t="s">
        <v>1</v>
      </c>
      <c r="F389" s="246" t="s">
        <v>380</v>
      </c>
      <c r="G389" s="244"/>
      <c r="H389" s="247">
        <v>172.80000000000001</v>
      </c>
      <c r="I389" s="248"/>
      <c r="J389" s="244"/>
      <c r="K389" s="244"/>
      <c r="L389" s="249"/>
      <c r="M389" s="250"/>
      <c r="N389" s="251"/>
      <c r="O389" s="251"/>
      <c r="P389" s="251"/>
      <c r="Q389" s="251"/>
      <c r="R389" s="251"/>
      <c r="S389" s="251"/>
      <c r="T389" s="252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3" t="s">
        <v>163</v>
      </c>
      <c r="AU389" s="253" t="s">
        <v>83</v>
      </c>
      <c r="AV389" s="14" t="s">
        <v>83</v>
      </c>
      <c r="AW389" s="14" t="s">
        <v>30</v>
      </c>
      <c r="AX389" s="14" t="s">
        <v>73</v>
      </c>
      <c r="AY389" s="253" t="s">
        <v>155</v>
      </c>
    </row>
    <row r="390" s="14" customFormat="1">
      <c r="A390" s="14"/>
      <c r="B390" s="243"/>
      <c r="C390" s="244"/>
      <c r="D390" s="234" t="s">
        <v>163</v>
      </c>
      <c r="E390" s="245" t="s">
        <v>1</v>
      </c>
      <c r="F390" s="246" t="s">
        <v>381</v>
      </c>
      <c r="G390" s="244"/>
      <c r="H390" s="247">
        <v>56</v>
      </c>
      <c r="I390" s="248"/>
      <c r="J390" s="244"/>
      <c r="K390" s="244"/>
      <c r="L390" s="249"/>
      <c r="M390" s="250"/>
      <c r="N390" s="251"/>
      <c r="O390" s="251"/>
      <c r="P390" s="251"/>
      <c r="Q390" s="251"/>
      <c r="R390" s="251"/>
      <c r="S390" s="251"/>
      <c r="T390" s="252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3" t="s">
        <v>163</v>
      </c>
      <c r="AU390" s="253" t="s">
        <v>83</v>
      </c>
      <c r="AV390" s="14" t="s">
        <v>83</v>
      </c>
      <c r="AW390" s="14" t="s">
        <v>30</v>
      </c>
      <c r="AX390" s="14" t="s">
        <v>73</v>
      </c>
      <c r="AY390" s="253" t="s">
        <v>155</v>
      </c>
    </row>
    <row r="391" s="14" customFormat="1">
      <c r="A391" s="14"/>
      <c r="B391" s="243"/>
      <c r="C391" s="244"/>
      <c r="D391" s="234" t="s">
        <v>163</v>
      </c>
      <c r="E391" s="245" t="s">
        <v>1</v>
      </c>
      <c r="F391" s="246" t="s">
        <v>382</v>
      </c>
      <c r="G391" s="244"/>
      <c r="H391" s="247">
        <v>31.5</v>
      </c>
      <c r="I391" s="248"/>
      <c r="J391" s="244"/>
      <c r="K391" s="244"/>
      <c r="L391" s="249"/>
      <c r="M391" s="250"/>
      <c r="N391" s="251"/>
      <c r="O391" s="251"/>
      <c r="P391" s="251"/>
      <c r="Q391" s="251"/>
      <c r="R391" s="251"/>
      <c r="S391" s="251"/>
      <c r="T391" s="252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3" t="s">
        <v>163</v>
      </c>
      <c r="AU391" s="253" t="s">
        <v>83</v>
      </c>
      <c r="AV391" s="14" t="s">
        <v>83</v>
      </c>
      <c r="AW391" s="14" t="s">
        <v>30</v>
      </c>
      <c r="AX391" s="14" t="s">
        <v>73</v>
      </c>
      <c r="AY391" s="253" t="s">
        <v>155</v>
      </c>
    </row>
    <row r="392" s="14" customFormat="1">
      <c r="A392" s="14"/>
      <c r="B392" s="243"/>
      <c r="C392" s="244"/>
      <c r="D392" s="234" t="s">
        <v>163</v>
      </c>
      <c r="E392" s="245" t="s">
        <v>1</v>
      </c>
      <c r="F392" s="246" t="s">
        <v>383</v>
      </c>
      <c r="G392" s="244"/>
      <c r="H392" s="247">
        <v>21.600000000000001</v>
      </c>
      <c r="I392" s="248"/>
      <c r="J392" s="244"/>
      <c r="K392" s="244"/>
      <c r="L392" s="249"/>
      <c r="M392" s="250"/>
      <c r="N392" s="251"/>
      <c r="O392" s="251"/>
      <c r="P392" s="251"/>
      <c r="Q392" s="251"/>
      <c r="R392" s="251"/>
      <c r="S392" s="251"/>
      <c r="T392" s="252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3" t="s">
        <v>163</v>
      </c>
      <c r="AU392" s="253" t="s">
        <v>83</v>
      </c>
      <c r="AV392" s="14" t="s">
        <v>83</v>
      </c>
      <c r="AW392" s="14" t="s">
        <v>30</v>
      </c>
      <c r="AX392" s="14" t="s">
        <v>73</v>
      </c>
      <c r="AY392" s="253" t="s">
        <v>155</v>
      </c>
    </row>
    <row r="393" s="14" customFormat="1">
      <c r="A393" s="14"/>
      <c r="B393" s="243"/>
      <c r="C393" s="244"/>
      <c r="D393" s="234" t="s">
        <v>163</v>
      </c>
      <c r="E393" s="245" t="s">
        <v>1</v>
      </c>
      <c r="F393" s="246" t="s">
        <v>384</v>
      </c>
      <c r="G393" s="244"/>
      <c r="H393" s="247">
        <v>8.4000000000000004</v>
      </c>
      <c r="I393" s="248"/>
      <c r="J393" s="244"/>
      <c r="K393" s="244"/>
      <c r="L393" s="249"/>
      <c r="M393" s="250"/>
      <c r="N393" s="251"/>
      <c r="O393" s="251"/>
      <c r="P393" s="251"/>
      <c r="Q393" s="251"/>
      <c r="R393" s="251"/>
      <c r="S393" s="251"/>
      <c r="T393" s="252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3" t="s">
        <v>163</v>
      </c>
      <c r="AU393" s="253" t="s">
        <v>83</v>
      </c>
      <c r="AV393" s="14" t="s">
        <v>83</v>
      </c>
      <c r="AW393" s="14" t="s">
        <v>30</v>
      </c>
      <c r="AX393" s="14" t="s">
        <v>73</v>
      </c>
      <c r="AY393" s="253" t="s">
        <v>155</v>
      </c>
    </row>
    <row r="394" s="14" customFormat="1">
      <c r="A394" s="14"/>
      <c r="B394" s="243"/>
      <c r="C394" s="244"/>
      <c r="D394" s="234" t="s">
        <v>163</v>
      </c>
      <c r="E394" s="245" t="s">
        <v>1</v>
      </c>
      <c r="F394" s="246" t="s">
        <v>385</v>
      </c>
      <c r="G394" s="244"/>
      <c r="H394" s="247">
        <v>14</v>
      </c>
      <c r="I394" s="248"/>
      <c r="J394" s="244"/>
      <c r="K394" s="244"/>
      <c r="L394" s="249"/>
      <c r="M394" s="250"/>
      <c r="N394" s="251"/>
      <c r="O394" s="251"/>
      <c r="P394" s="251"/>
      <c r="Q394" s="251"/>
      <c r="R394" s="251"/>
      <c r="S394" s="251"/>
      <c r="T394" s="252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3" t="s">
        <v>163</v>
      </c>
      <c r="AU394" s="253" t="s">
        <v>83</v>
      </c>
      <c r="AV394" s="14" t="s">
        <v>83</v>
      </c>
      <c r="AW394" s="14" t="s">
        <v>30</v>
      </c>
      <c r="AX394" s="14" t="s">
        <v>73</v>
      </c>
      <c r="AY394" s="253" t="s">
        <v>155</v>
      </c>
    </row>
    <row r="395" s="14" customFormat="1">
      <c r="A395" s="14"/>
      <c r="B395" s="243"/>
      <c r="C395" s="244"/>
      <c r="D395" s="234" t="s">
        <v>163</v>
      </c>
      <c r="E395" s="245" t="s">
        <v>1</v>
      </c>
      <c r="F395" s="246" t="s">
        <v>386</v>
      </c>
      <c r="G395" s="244"/>
      <c r="H395" s="247">
        <v>150</v>
      </c>
      <c r="I395" s="248"/>
      <c r="J395" s="244"/>
      <c r="K395" s="244"/>
      <c r="L395" s="249"/>
      <c r="M395" s="250"/>
      <c r="N395" s="251"/>
      <c r="O395" s="251"/>
      <c r="P395" s="251"/>
      <c r="Q395" s="251"/>
      <c r="R395" s="251"/>
      <c r="S395" s="251"/>
      <c r="T395" s="252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3" t="s">
        <v>163</v>
      </c>
      <c r="AU395" s="253" t="s">
        <v>83</v>
      </c>
      <c r="AV395" s="14" t="s">
        <v>83</v>
      </c>
      <c r="AW395" s="14" t="s">
        <v>30</v>
      </c>
      <c r="AX395" s="14" t="s">
        <v>73</v>
      </c>
      <c r="AY395" s="253" t="s">
        <v>155</v>
      </c>
    </row>
    <row r="396" s="14" customFormat="1">
      <c r="A396" s="14"/>
      <c r="B396" s="243"/>
      <c r="C396" s="244"/>
      <c r="D396" s="234" t="s">
        <v>163</v>
      </c>
      <c r="E396" s="245" t="s">
        <v>1</v>
      </c>
      <c r="F396" s="246" t="s">
        <v>387</v>
      </c>
      <c r="G396" s="244"/>
      <c r="H396" s="247">
        <v>100</v>
      </c>
      <c r="I396" s="248"/>
      <c r="J396" s="244"/>
      <c r="K396" s="244"/>
      <c r="L396" s="249"/>
      <c r="M396" s="250"/>
      <c r="N396" s="251"/>
      <c r="O396" s="251"/>
      <c r="P396" s="251"/>
      <c r="Q396" s="251"/>
      <c r="R396" s="251"/>
      <c r="S396" s="251"/>
      <c r="T396" s="252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3" t="s">
        <v>163</v>
      </c>
      <c r="AU396" s="253" t="s">
        <v>83</v>
      </c>
      <c r="AV396" s="14" t="s">
        <v>83</v>
      </c>
      <c r="AW396" s="14" t="s">
        <v>30</v>
      </c>
      <c r="AX396" s="14" t="s">
        <v>73</v>
      </c>
      <c r="AY396" s="253" t="s">
        <v>155</v>
      </c>
    </row>
    <row r="397" s="14" customFormat="1">
      <c r="A397" s="14"/>
      <c r="B397" s="243"/>
      <c r="C397" s="244"/>
      <c r="D397" s="234" t="s">
        <v>163</v>
      </c>
      <c r="E397" s="245" t="s">
        <v>1</v>
      </c>
      <c r="F397" s="246" t="s">
        <v>388</v>
      </c>
      <c r="G397" s="244"/>
      <c r="H397" s="247">
        <v>53.909999999999997</v>
      </c>
      <c r="I397" s="248"/>
      <c r="J397" s="244"/>
      <c r="K397" s="244"/>
      <c r="L397" s="249"/>
      <c r="M397" s="250"/>
      <c r="N397" s="251"/>
      <c r="O397" s="251"/>
      <c r="P397" s="251"/>
      <c r="Q397" s="251"/>
      <c r="R397" s="251"/>
      <c r="S397" s="251"/>
      <c r="T397" s="252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3" t="s">
        <v>163</v>
      </c>
      <c r="AU397" s="253" t="s">
        <v>83</v>
      </c>
      <c r="AV397" s="14" t="s">
        <v>83</v>
      </c>
      <c r="AW397" s="14" t="s">
        <v>30</v>
      </c>
      <c r="AX397" s="14" t="s">
        <v>73</v>
      </c>
      <c r="AY397" s="253" t="s">
        <v>155</v>
      </c>
    </row>
    <row r="398" s="14" customFormat="1">
      <c r="A398" s="14"/>
      <c r="B398" s="243"/>
      <c r="C398" s="244"/>
      <c r="D398" s="234" t="s">
        <v>163</v>
      </c>
      <c r="E398" s="245" t="s">
        <v>1</v>
      </c>
      <c r="F398" s="246" t="s">
        <v>389</v>
      </c>
      <c r="G398" s="244"/>
      <c r="H398" s="247">
        <v>35.939999999999998</v>
      </c>
      <c r="I398" s="248"/>
      <c r="J398" s="244"/>
      <c r="K398" s="244"/>
      <c r="L398" s="249"/>
      <c r="M398" s="250"/>
      <c r="N398" s="251"/>
      <c r="O398" s="251"/>
      <c r="P398" s="251"/>
      <c r="Q398" s="251"/>
      <c r="R398" s="251"/>
      <c r="S398" s="251"/>
      <c r="T398" s="252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3" t="s">
        <v>163</v>
      </c>
      <c r="AU398" s="253" t="s">
        <v>83</v>
      </c>
      <c r="AV398" s="14" t="s">
        <v>83</v>
      </c>
      <c r="AW398" s="14" t="s">
        <v>30</v>
      </c>
      <c r="AX398" s="14" t="s">
        <v>73</v>
      </c>
      <c r="AY398" s="253" t="s">
        <v>155</v>
      </c>
    </row>
    <row r="399" s="14" customFormat="1">
      <c r="A399" s="14"/>
      <c r="B399" s="243"/>
      <c r="C399" s="244"/>
      <c r="D399" s="234" t="s">
        <v>163</v>
      </c>
      <c r="E399" s="245" t="s">
        <v>1</v>
      </c>
      <c r="F399" s="246" t="s">
        <v>1143</v>
      </c>
      <c r="G399" s="244"/>
      <c r="H399" s="247">
        <v>92</v>
      </c>
      <c r="I399" s="248"/>
      <c r="J399" s="244"/>
      <c r="K399" s="244"/>
      <c r="L399" s="249"/>
      <c r="M399" s="250"/>
      <c r="N399" s="251"/>
      <c r="O399" s="251"/>
      <c r="P399" s="251"/>
      <c r="Q399" s="251"/>
      <c r="R399" s="251"/>
      <c r="S399" s="251"/>
      <c r="T399" s="252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3" t="s">
        <v>163</v>
      </c>
      <c r="AU399" s="253" t="s">
        <v>83</v>
      </c>
      <c r="AV399" s="14" t="s">
        <v>83</v>
      </c>
      <c r="AW399" s="14" t="s">
        <v>30</v>
      </c>
      <c r="AX399" s="14" t="s">
        <v>73</v>
      </c>
      <c r="AY399" s="253" t="s">
        <v>155</v>
      </c>
    </row>
    <row r="400" s="14" customFormat="1">
      <c r="A400" s="14"/>
      <c r="B400" s="243"/>
      <c r="C400" s="244"/>
      <c r="D400" s="234" t="s">
        <v>163</v>
      </c>
      <c r="E400" s="245" t="s">
        <v>1</v>
      </c>
      <c r="F400" s="246" t="s">
        <v>450</v>
      </c>
      <c r="G400" s="244"/>
      <c r="H400" s="247">
        <v>12.449999999999999</v>
      </c>
      <c r="I400" s="248"/>
      <c r="J400" s="244"/>
      <c r="K400" s="244"/>
      <c r="L400" s="249"/>
      <c r="M400" s="250"/>
      <c r="N400" s="251"/>
      <c r="O400" s="251"/>
      <c r="P400" s="251"/>
      <c r="Q400" s="251"/>
      <c r="R400" s="251"/>
      <c r="S400" s="251"/>
      <c r="T400" s="252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3" t="s">
        <v>163</v>
      </c>
      <c r="AU400" s="253" t="s">
        <v>83</v>
      </c>
      <c r="AV400" s="14" t="s">
        <v>83</v>
      </c>
      <c r="AW400" s="14" t="s">
        <v>30</v>
      </c>
      <c r="AX400" s="14" t="s">
        <v>73</v>
      </c>
      <c r="AY400" s="253" t="s">
        <v>155</v>
      </c>
    </row>
    <row r="401" s="14" customFormat="1">
      <c r="A401" s="14"/>
      <c r="B401" s="243"/>
      <c r="C401" s="244"/>
      <c r="D401" s="234" t="s">
        <v>163</v>
      </c>
      <c r="E401" s="245" t="s">
        <v>1</v>
      </c>
      <c r="F401" s="246" t="s">
        <v>390</v>
      </c>
      <c r="G401" s="244"/>
      <c r="H401" s="247">
        <v>7.5</v>
      </c>
      <c r="I401" s="248"/>
      <c r="J401" s="244"/>
      <c r="K401" s="244"/>
      <c r="L401" s="249"/>
      <c r="M401" s="250"/>
      <c r="N401" s="251"/>
      <c r="O401" s="251"/>
      <c r="P401" s="251"/>
      <c r="Q401" s="251"/>
      <c r="R401" s="251"/>
      <c r="S401" s="251"/>
      <c r="T401" s="252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3" t="s">
        <v>163</v>
      </c>
      <c r="AU401" s="253" t="s">
        <v>83</v>
      </c>
      <c r="AV401" s="14" t="s">
        <v>83</v>
      </c>
      <c r="AW401" s="14" t="s">
        <v>30</v>
      </c>
      <c r="AX401" s="14" t="s">
        <v>73</v>
      </c>
      <c r="AY401" s="253" t="s">
        <v>155</v>
      </c>
    </row>
    <row r="402" s="14" customFormat="1">
      <c r="A402" s="14"/>
      <c r="B402" s="243"/>
      <c r="C402" s="244"/>
      <c r="D402" s="234" t="s">
        <v>163</v>
      </c>
      <c r="E402" s="245" t="s">
        <v>1</v>
      </c>
      <c r="F402" s="246" t="s">
        <v>391</v>
      </c>
      <c r="G402" s="244"/>
      <c r="H402" s="247">
        <v>7.1600000000000001</v>
      </c>
      <c r="I402" s="248"/>
      <c r="J402" s="244"/>
      <c r="K402" s="244"/>
      <c r="L402" s="249"/>
      <c r="M402" s="250"/>
      <c r="N402" s="251"/>
      <c r="O402" s="251"/>
      <c r="P402" s="251"/>
      <c r="Q402" s="251"/>
      <c r="R402" s="251"/>
      <c r="S402" s="251"/>
      <c r="T402" s="252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3" t="s">
        <v>163</v>
      </c>
      <c r="AU402" s="253" t="s">
        <v>83</v>
      </c>
      <c r="AV402" s="14" t="s">
        <v>83</v>
      </c>
      <c r="AW402" s="14" t="s">
        <v>30</v>
      </c>
      <c r="AX402" s="14" t="s">
        <v>73</v>
      </c>
      <c r="AY402" s="253" t="s">
        <v>155</v>
      </c>
    </row>
    <row r="403" s="14" customFormat="1">
      <c r="A403" s="14"/>
      <c r="B403" s="243"/>
      <c r="C403" s="244"/>
      <c r="D403" s="234" t="s">
        <v>163</v>
      </c>
      <c r="E403" s="245" t="s">
        <v>1</v>
      </c>
      <c r="F403" s="246" t="s">
        <v>392</v>
      </c>
      <c r="G403" s="244"/>
      <c r="H403" s="247">
        <v>15.75</v>
      </c>
      <c r="I403" s="248"/>
      <c r="J403" s="244"/>
      <c r="K403" s="244"/>
      <c r="L403" s="249"/>
      <c r="M403" s="250"/>
      <c r="N403" s="251"/>
      <c r="O403" s="251"/>
      <c r="P403" s="251"/>
      <c r="Q403" s="251"/>
      <c r="R403" s="251"/>
      <c r="S403" s="251"/>
      <c r="T403" s="252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3" t="s">
        <v>163</v>
      </c>
      <c r="AU403" s="253" t="s">
        <v>83</v>
      </c>
      <c r="AV403" s="14" t="s">
        <v>83</v>
      </c>
      <c r="AW403" s="14" t="s">
        <v>30</v>
      </c>
      <c r="AX403" s="14" t="s">
        <v>73</v>
      </c>
      <c r="AY403" s="253" t="s">
        <v>155</v>
      </c>
    </row>
    <row r="404" s="14" customFormat="1">
      <c r="A404" s="14"/>
      <c r="B404" s="243"/>
      <c r="C404" s="244"/>
      <c r="D404" s="234" t="s">
        <v>163</v>
      </c>
      <c r="E404" s="245" t="s">
        <v>1</v>
      </c>
      <c r="F404" s="246" t="s">
        <v>393</v>
      </c>
      <c r="G404" s="244"/>
      <c r="H404" s="247">
        <v>4.2000000000000002</v>
      </c>
      <c r="I404" s="248"/>
      <c r="J404" s="244"/>
      <c r="K404" s="244"/>
      <c r="L404" s="249"/>
      <c r="M404" s="250"/>
      <c r="N404" s="251"/>
      <c r="O404" s="251"/>
      <c r="P404" s="251"/>
      <c r="Q404" s="251"/>
      <c r="R404" s="251"/>
      <c r="S404" s="251"/>
      <c r="T404" s="252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3" t="s">
        <v>163</v>
      </c>
      <c r="AU404" s="253" t="s">
        <v>83</v>
      </c>
      <c r="AV404" s="14" t="s">
        <v>83</v>
      </c>
      <c r="AW404" s="14" t="s">
        <v>30</v>
      </c>
      <c r="AX404" s="14" t="s">
        <v>73</v>
      </c>
      <c r="AY404" s="253" t="s">
        <v>155</v>
      </c>
    </row>
    <row r="405" s="14" customFormat="1">
      <c r="A405" s="14"/>
      <c r="B405" s="243"/>
      <c r="C405" s="244"/>
      <c r="D405" s="234" t="s">
        <v>163</v>
      </c>
      <c r="E405" s="245" t="s">
        <v>1</v>
      </c>
      <c r="F405" s="246" t="s">
        <v>394</v>
      </c>
      <c r="G405" s="244"/>
      <c r="H405" s="247">
        <v>7.2000000000000002</v>
      </c>
      <c r="I405" s="248"/>
      <c r="J405" s="244"/>
      <c r="K405" s="244"/>
      <c r="L405" s="249"/>
      <c r="M405" s="250"/>
      <c r="N405" s="251"/>
      <c r="O405" s="251"/>
      <c r="P405" s="251"/>
      <c r="Q405" s="251"/>
      <c r="R405" s="251"/>
      <c r="S405" s="251"/>
      <c r="T405" s="252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3" t="s">
        <v>163</v>
      </c>
      <c r="AU405" s="253" t="s">
        <v>83</v>
      </c>
      <c r="AV405" s="14" t="s">
        <v>83</v>
      </c>
      <c r="AW405" s="14" t="s">
        <v>30</v>
      </c>
      <c r="AX405" s="14" t="s">
        <v>73</v>
      </c>
      <c r="AY405" s="253" t="s">
        <v>155</v>
      </c>
    </row>
    <row r="406" s="14" customFormat="1">
      <c r="A406" s="14"/>
      <c r="B406" s="243"/>
      <c r="C406" s="244"/>
      <c r="D406" s="234" t="s">
        <v>163</v>
      </c>
      <c r="E406" s="245" t="s">
        <v>1</v>
      </c>
      <c r="F406" s="246" t="s">
        <v>395</v>
      </c>
      <c r="G406" s="244"/>
      <c r="H406" s="247">
        <v>7.5</v>
      </c>
      <c r="I406" s="248"/>
      <c r="J406" s="244"/>
      <c r="K406" s="244"/>
      <c r="L406" s="249"/>
      <c r="M406" s="250"/>
      <c r="N406" s="251"/>
      <c r="O406" s="251"/>
      <c r="P406" s="251"/>
      <c r="Q406" s="251"/>
      <c r="R406" s="251"/>
      <c r="S406" s="251"/>
      <c r="T406" s="252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3" t="s">
        <v>163</v>
      </c>
      <c r="AU406" s="253" t="s">
        <v>83</v>
      </c>
      <c r="AV406" s="14" t="s">
        <v>83</v>
      </c>
      <c r="AW406" s="14" t="s">
        <v>30</v>
      </c>
      <c r="AX406" s="14" t="s">
        <v>73</v>
      </c>
      <c r="AY406" s="253" t="s">
        <v>155</v>
      </c>
    </row>
    <row r="407" s="15" customFormat="1">
      <c r="A407" s="15"/>
      <c r="B407" s="254"/>
      <c r="C407" s="255"/>
      <c r="D407" s="234" t="s">
        <v>163</v>
      </c>
      <c r="E407" s="256" t="s">
        <v>1</v>
      </c>
      <c r="F407" s="257" t="s">
        <v>166</v>
      </c>
      <c r="G407" s="255"/>
      <c r="H407" s="258">
        <v>1321.7100000000003</v>
      </c>
      <c r="I407" s="259"/>
      <c r="J407" s="255"/>
      <c r="K407" s="255"/>
      <c r="L407" s="260"/>
      <c r="M407" s="261"/>
      <c r="N407" s="262"/>
      <c r="O407" s="262"/>
      <c r="P407" s="262"/>
      <c r="Q407" s="262"/>
      <c r="R407" s="262"/>
      <c r="S407" s="262"/>
      <c r="T407" s="263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64" t="s">
        <v>163</v>
      </c>
      <c r="AU407" s="264" t="s">
        <v>83</v>
      </c>
      <c r="AV407" s="15" t="s">
        <v>162</v>
      </c>
      <c r="AW407" s="15" t="s">
        <v>30</v>
      </c>
      <c r="AX407" s="15" t="s">
        <v>73</v>
      </c>
      <c r="AY407" s="264" t="s">
        <v>155</v>
      </c>
    </row>
    <row r="408" s="14" customFormat="1">
      <c r="A408" s="14"/>
      <c r="B408" s="243"/>
      <c r="C408" s="244"/>
      <c r="D408" s="234" t="s">
        <v>163</v>
      </c>
      <c r="E408" s="245" t="s">
        <v>1</v>
      </c>
      <c r="F408" s="246" t="s">
        <v>1144</v>
      </c>
      <c r="G408" s="244"/>
      <c r="H408" s="247">
        <v>660.85500000000002</v>
      </c>
      <c r="I408" s="248"/>
      <c r="J408" s="244"/>
      <c r="K408" s="244"/>
      <c r="L408" s="249"/>
      <c r="M408" s="250"/>
      <c r="N408" s="251"/>
      <c r="O408" s="251"/>
      <c r="P408" s="251"/>
      <c r="Q408" s="251"/>
      <c r="R408" s="251"/>
      <c r="S408" s="251"/>
      <c r="T408" s="252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3" t="s">
        <v>163</v>
      </c>
      <c r="AU408" s="253" t="s">
        <v>83</v>
      </c>
      <c r="AV408" s="14" t="s">
        <v>83</v>
      </c>
      <c r="AW408" s="14" t="s">
        <v>30</v>
      </c>
      <c r="AX408" s="14" t="s">
        <v>73</v>
      </c>
      <c r="AY408" s="253" t="s">
        <v>155</v>
      </c>
    </row>
    <row r="409" s="15" customFormat="1">
      <c r="A409" s="15"/>
      <c r="B409" s="254"/>
      <c r="C409" s="255"/>
      <c r="D409" s="234" t="s">
        <v>163</v>
      </c>
      <c r="E409" s="256" t="s">
        <v>1</v>
      </c>
      <c r="F409" s="257" t="s">
        <v>166</v>
      </c>
      <c r="G409" s="255"/>
      <c r="H409" s="258">
        <v>660.85500000000002</v>
      </c>
      <c r="I409" s="259"/>
      <c r="J409" s="255"/>
      <c r="K409" s="255"/>
      <c r="L409" s="260"/>
      <c r="M409" s="261"/>
      <c r="N409" s="262"/>
      <c r="O409" s="262"/>
      <c r="P409" s="262"/>
      <c r="Q409" s="262"/>
      <c r="R409" s="262"/>
      <c r="S409" s="262"/>
      <c r="T409" s="263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64" t="s">
        <v>163</v>
      </c>
      <c r="AU409" s="264" t="s">
        <v>83</v>
      </c>
      <c r="AV409" s="15" t="s">
        <v>162</v>
      </c>
      <c r="AW409" s="15" t="s">
        <v>30</v>
      </c>
      <c r="AX409" s="15" t="s">
        <v>81</v>
      </c>
      <c r="AY409" s="264" t="s">
        <v>155</v>
      </c>
    </row>
    <row r="410" s="2" customFormat="1" ht="24.15" customHeight="1">
      <c r="A410" s="39"/>
      <c r="B410" s="40"/>
      <c r="C410" s="219" t="s">
        <v>501</v>
      </c>
      <c r="D410" s="219" t="s">
        <v>157</v>
      </c>
      <c r="E410" s="220" t="s">
        <v>860</v>
      </c>
      <c r="F410" s="221" t="s">
        <v>861</v>
      </c>
      <c r="G410" s="222" t="s">
        <v>160</v>
      </c>
      <c r="H410" s="223">
        <v>660.85500000000002</v>
      </c>
      <c r="I410" s="224"/>
      <c r="J410" s="225">
        <f>ROUND(I410*H410,2)</f>
        <v>0</v>
      </c>
      <c r="K410" s="221" t="s">
        <v>161</v>
      </c>
      <c r="L410" s="45"/>
      <c r="M410" s="226" t="s">
        <v>1</v>
      </c>
      <c r="N410" s="227" t="s">
        <v>38</v>
      </c>
      <c r="O410" s="92"/>
      <c r="P410" s="228">
        <f>O410*H410</f>
        <v>0</v>
      </c>
      <c r="Q410" s="228">
        <v>0.00020000000000000001</v>
      </c>
      <c r="R410" s="228">
        <f>Q410*H410</f>
        <v>0.13217100000000001</v>
      </c>
      <c r="S410" s="228">
        <v>0</v>
      </c>
      <c r="T410" s="229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30" t="s">
        <v>200</v>
      </c>
      <c r="AT410" s="230" t="s">
        <v>157</v>
      </c>
      <c r="AU410" s="230" t="s">
        <v>83</v>
      </c>
      <c r="AY410" s="18" t="s">
        <v>155</v>
      </c>
      <c r="BE410" s="231">
        <f>IF(N410="základní",J410,0)</f>
        <v>0</v>
      </c>
      <c r="BF410" s="231">
        <f>IF(N410="snížená",J410,0)</f>
        <v>0</v>
      </c>
      <c r="BG410" s="231">
        <f>IF(N410="zákl. přenesená",J410,0)</f>
        <v>0</v>
      </c>
      <c r="BH410" s="231">
        <f>IF(N410="sníž. přenesená",J410,0)</f>
        <v>0</v>
      </c>
      <c r="BI410" s="231">
        <f>IF(N410="nulová",J410,0)</f>
        <v>0</v>
      </c>
      <c r="BJ410" s="18" t="s">
        <v>81</v>
      </c>
      <c r="BK410" s="231">
        <f>ROUND(I410*H410,2)</f>
        <v>0</v>
      </c>
      <c r="BL410" s="18" t="s">
        <v>200</v>
      </c>
      <c r="BM410" s="230" t="s">
        <v>718</v>
      </c>
    </row>
    <row r="411" s="14" customFormat="1">
      <c r="A411" s="14"/>
      <c r="B411" s="243"/>
      <c r="C411" s="244"/>
      <c r="D411" s="234" t="s">
        <v>163</v>
      </c>
      <c r="E411" s="245" t="s">
        <v>1</v>
      </c>
      <c r="F411" s="246" t="s">
        <v>1262</v>
      </c>
      <c r="G411" s="244"/>
      <c r="H411" s="247">
        <v>660.85500000000002</v>
      </c>
      <c r="I411" s="248"/>
      <c r="J411" s="244"/>
      <c r="K411" s="244"/>
      <c r="L411" s="249"/>
      <c r="M411" s="250"/>
      <c r="N411" s="251"/>
      <c r="O411" s="251"/>
      <c r="P411" s="251"/>
      <c r="Q411" s="251"/>
      <c r="R411" s="251"/>
      <c r="S411" s="251"/>
      <c r="T411" s="252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3" t="s">
        <v>163</v>
      </c>
      <c r="AU411" s="253" t="s">
        <v>83</v>
      </c>
      <c r="AV411" s="14" t="s">
        <v>83</v>
      </c>
      <c r="AW411" s="14" t="s">
        <v>30</v>
      </c>
      <c r="AX411" s="14" t="s">
        <v>73</v>
      </c>
      <c r="AY411" s="253" t="s">
        <v>155</v>
      </c>
    </row>
    <row r="412" s="15" customFormat="1">
      <c r="A412" s="15"/>
      <c r="B412" s="254"/>
      <c r="C412" s="255"/>
      <c r="D412" s="234" t="s">
        <v>163</v>
      </c>
      <c r="E412" s="256" t="s">
        <v>1</v>
      </c>
      <c r="F412" s="257" t="s">
        <v>166</v>
      </c>
      <c r="G412" s="255"/>
      <c r="H412" s="258">
        <v>660.85500000000002</v>
      </c>
      <c r="I412" s="259"/>
      <c r="J412" s="255"/>
      <c r="K412" s="255"/>
      <c r="L412" s="260"/>
      <c r="M412" s="261"/>
      <c r="N412" s="262"/>
      <c r="O412" s="262"/>
      <c r="P412" s="262"/>
      <c r="Q412" s="262"/>
      <c r="R412" s="262"/>
      <c r="S412" s="262"/>
      <c r="T412" s="263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64" t="s">
        <v>163</v>
      </c>
      <c r="AU412" s="264" t="s">
        <v>83</v>
      </c>
      <c r="AV412" s="15" t="s">
        <v>162</v>
      </c>
      <c r="AW412" s="15" t="s">
        <v>30</v>
      </c>
      <c r="AX412" s="15" t="s">
        <v>81</v>
      </c>
      <c r="AY412" s="264" t="s">
        <v>155</v>
      </c>
    </row>
    <row r="413" s="2" customFormat="1" ht="33" customHeight="1">
      <c r="A413" s="39"/>
      <c r="B413" s="40"/>
      <c r="C413" s="219" t="s">
        <v>282</v>
      </c>
      <c r="D413" s="219" t="s">
        <v>157</v>
      </c>
      <c r="E413" s="220" t="s">
        <v>875</v>
      </c>
      <c r="F413" s="221" t="s">
        <v>876</v>
      </c>
      <c r="G413" s="222" t="s">
        <v>160</v>
      </c>
      <c r="H413" s="223">
        <v>660.85500000000002</v>
      </c>
      <c r="I413" s="224"/>
      <c r="J413" s="225">
        <f>ROUND(I413*H413,2)</f>
        <v>0</v>
      </c>
      <c r="K413" s="221" t="s">
        <v>161</v>
      </c>
      <c r="L413" s="45"/>
      <c r="M413" s="226" t="s">
        <v>1</v>
      </c>
      <c r="N413" s="227" t="s">
        <v>38</v>
      </c>
      <c r="O413" s="92"/>
      <c r="P413" s="228">
        <f>O413*H413</f>
        <v>0</v>
      </c>
      <c r="Q413" s="228">
        <v>0.00025999999999999998</v>
      </c>
      <c r="R413" s="228">
        <f>Q413*H413</f>
        <v>0.17182229999999998</v>
      </c>
      <c r="S413" s="228">
        <v>0</v>
      </c>
      <c r="T413" s="229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30" t="s">
        <v>200</v>
      </c>
      <c r="AT413" s="230" t="s">
        <v>157</v>
      </c>
      <c r="AU413" s="230" t="s">
        <v>83</v>
      </c>
      <c r="AY413" s="18" t="s">
        <v>155</v>
      </c>
      <c r="BE413" s="231">
        <f>IF(N413="základní",J413,0)</f>
        <v>0</v>
      </c>
      <c r="BF413" s="231">
        <f>IF(N413="snížená",J413,0)</f>
        <v>0</v>
      </c>
      <c r="BG413" s="231">
        <f>IF(N413="zákl. přenesená",J413,0)</f>
        <v>0</v>
      </c>
      <c r="BH413" s="231">
        <f>IF(N413="sníž. přenesená",J413,0)</f>
        <v>0</v>
      </c>
      <c r="BI413" s="231">
        <f>IF(N413="nulová",J413,0)</f>
        <v>0</v>
      </c>
      <c r="BJ413" s="18" t="s">
        <v>81</v>
      </c>
      <c r="BK413" s="231">
        <f>ROUND(I413*H413,2)</f>
        <v>0</v>
      </c>
      <c r="BL413" s="18" t="s">
        <v>200</v>
      </c>
      <c r="BM413" s="230" t="s">
        <v>516</v>
      </c>
    </row>
    <row r="414" s="14" customFormat="1">
      <c r="A414" s="14"/>
      <c r="B414" s="243"/>
      <c r="C414" s="244"/>
      <c r="D414" s="234" t="s">
        <v>163</v>
      </c>
      <c r="E414" s="245" t="s">
        <v>1</v>
      </c>
      <c r="F414" s="246" t="s">
        <v>1262</v>
      </c>
      <c r="G414" s="244"/>
      <c r="H414" s="247">
        <v>660.85500000000002</v>
      </c>
      <c r="I414" s="248"/>
      <c r="J414" s="244"/>
      <c r="K414" s="244"/>
      <c r="L414" s="249"/>
      <c r="M414" s="250"/>
      <c r="N414" s="251"/>
      <c r="O414" s="251"/>
      <c r="P414" s="251"/>
      <c r="Q414" s="251"/>
      <c r="R414" s="251"/>
      <c r="S414" s="251"/>
      <c r="T414" s="252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3" t="s">
        <v>163</v>
      </c>
      <c r="AU414" s="253" t="s">
        <v>83</v>
      </c>
      <c r="AV414" s="14" t="s">
        <v>83</v>
      </c>
      <c r="AW414" s="14" t="s">
        <v>30</v>
      </c>
      <c r="AX414" s="14" t="s">
        <v>73</v>
      </c>
      <c r="AY414" s="253" t="s">
        <v>155</v>
      </c>
    </row>
    <row r="415" s="15" customFormat="1">
      <c r="A415" s="15"/>
      <c r="B415" s="254"/>
      <c r="C415" s="255"/>
      <c r="D415" s="234" t="s">
        <v>163</v>
      </c>
      <c r="E415" s="256" t="s">
        <v>1</v>
      </c>
      <c r="F415" s="257" t="s">
        <v>166</v>
      </c>
      <c r="G415" s="255"/>
      <c r="H415" s="258">
        <v>660.85500000000002</v>
      </c>
      <c r="I415" s="259"/>
      <c r="J415" s="255"/>
      <c r="K415" s="255"/>
      <c r="L415" s="260"/>
      <c r="M415" s="290"/>
      <c r="N415" s="291"/>
      <c r="O415" s="291"/>
      <c r="P415" s="291"/>
      <c r="Q415" s="291"/>
      <c r="R415" s="291"/>
      <c r="S415" s="291"/>
      <c r="T415" s="292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64" t="s">
        <v>163</v>
      </c>
      <c r="AU415" s="264" t="s">
        <v>83</v>
      </c>
      <c r="AV415" s="15" t="s">
        <v>162</v>
      </c>
      <c r="AW415" s="15" t="s">
        <v>30</v>
      </c>
      <c r="AX415" s="15" t="s">
        <v>81</v>
      </c>
      <c r="AY415" s="264" t="s">
        <v>155</v>
      </c>
    </row>
    <row r="416" s="2" customFormat="1" ht="6.96" customHeight="1">
      <c r="A416" s="39"/>
      <c r="B416" s="67"/>
      <c r="C416" s="68"/>
      <c r="D416" s="68"/>
      <c r="E416" s="68"/>
      <c r="F416" s="68"/>
      <c r="G416" s="68"/>
      <c r="H416" s="68"/>
      <c r="I416" s="68"/>
      <c r="J416" s="68"/>
      <c r="K416" s="68"/>
      <c r="L416" s="45"/>
      <c r="M416" s="39"/>
      <c r="O416" s="39"/>
      <c r="P416" s="39"/>
      <c r="Q416" s="39"/>
      <c r="R416" s="39"/>
      <c r="S416" s="39"/>
      <c r="T416" s="39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</row>
  </sheetData>
  <sheetProtection sheet="1" autoFilter="0" formatColumns="0" formatRows="0" objects="1" scenarios="1" spinCount="100000" saltValue="i701irTJofQxbvJ+tn0N3KA1y4tNq02xSFYgiNGLnKKo1tO/Qr31NT+ecGPmOntj8f7F+XIok1jPMJwSU4GgaQ==" hashValue="s5GUx4XnHjppz74ykKKgBWxgIGeNsEzqiLHMzq9FwgRqYhK9K5gSZXt1ApcrmWp/CewVl53gx+R+UGlXSgHS1g==" algorithmName="SHA-512" password="CC35"/>
  <autoFilter ref="C123:K415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s="1" customFormat="1" ht="24.96" customHeight="1">
      <c r="B4" s="21"/>
      <c r="D4" s="139" t="s">
        <v>114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Snížení energetické náročnost budovy školy gymnázia SOŠ a VOŠ,Nový Bydžov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1263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25. 3. 2022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ROUND(J118,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ROUND((SUM(BE118:BE192)),  2)</f>
        <v>0</v>
      </c>
      <c r="G33" s="39"/>
      <c r="H33" s="39"/>
      <c r="I33" s="156">
        <v>0.20999999999999999</v>
      </c>
      <c r="J33" s="155">
        <f>ROUND(((SUM(BE118:BE192))*I33),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ROUND((SUM(BF118:BF192)),  2)</f>
        <v>0</v>
      </c>
      <c r="G34" s="39"/>
      <c r="H34" s="39"/>
      <c r="I34" s="156">
        <v>0.14999999999999999</v>
      </c>
      <c r="J34" s="155">
        <f>ROUND(((SUM(BF118:BF192))*I34),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ROUND((SUM(BG118:BG192)),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ROUND((SUM(BH118:BH192)),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ROUND((SUM(BI118:BI192)),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Snížení energetické náročnost budovy školy gymnázia SOŠ a VOŠ,Nový Bydžov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05 - Vzduchotechnika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25. 3. 2022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118</v>
      </c>
      <c r="D94" s="177"/>
      <c r="E94" s="177"/>
      <c r="F94" s="177"/>
      <c r="G94" s="177"/>
      <c r="H94" s="177"/>
      <c r="I94" s="177"/>
      <c r="J94" s="178" t="s">
        <v>119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120</v>
      </c>
      <c r="D96" s="41"/>
      <c r="E96" s="41"/>
      <c r="F96" s="41"/>
      <c r="G96" s="41"/>
      <c r="H96" s="41"/>
      <c r="I96" s="41"/>
      <c r="J96" s="111">
        <f>J118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121</v>
      </c>
    </row>
    <row r="97" s="9" customFormat="1" ht="24.96" customHeight="1">
      <c r="A97" s="9"/>
      <c r="B97" s="180"/>
      <c r="C97" s="181"/>
      <c r="D97" s="182" t="s">
        <v>130</v>
      </c>
      <c r="E97" s="183"/>
      <c r="F97" s="183"/>
      <c r="G97" s="183"/>
      <c r="H97" s="183"/>
      <c r="I97" s="183"/>
      <c r="J97" s="184">
        <f>J182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137</v>
      </c>
      <c r="E98" s="189"/>
      <c r="F98" s="189"/>
      <c r="G98" s="189"/>
      <c r="H98" s="189"/>
      <c r="I98" s="189"/>
      <c r="J98" s="190">
        <f>J183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4" t="s">
        <v>140</v>
      </c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3" t="s">
        <v>16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6.25" customHeight="1">
      <c r="A108" s="39"/>
      <c r="B108" s="40"/>
      <c r="C108" s="41"/>
      <c r="D108" s="41"/>
      <c r="E108" s="175" t="str">
        <f>E7</f>
        <v>Snížení energetické náročnost budovy školy gymnázia SOŠ a VOŠ,Nový Bydžov</v>
      </c>
      <c r="F108" s="33"/>
      <c r="G108" s="33"/>
      <c r="H108" s="33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115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77" t="str">
        <f>E9</f>
        <v>05 - Vzduchotechnika</v>
      </c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20</v>
      </c>
      <c r="D112" s="41"/>
      <c r="E112" s="41"/>
      <c r="F112" s="28" t="str">
        <f>F12</f>
        <v xml:space="preserve"> </v>
      </c>
      <c r="G112" s="41"/>
      <c r="H112" s="41"/>
      <c r="I112" s="33" t="s">
        <v>22</v>
      </c>
      <c r="J112" s="80" t="str">
        <f>IF(J12="","",J12)</f>
        <v>25. 3. 2022</v>
      </c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24</v>
      </c>
      <c r="D114" s="41"/>
      <c r="E114" s="41"/>
      <c r="F114" s="28" t="str">
        <f>E15</f>
        <v xml:space="preserve"> </v>
      </c>
      <c r="G114" s="41"/>
      <c r="H114" s="41"/>
      <c r="I114" s="33" t="s">
        <v>29</v>
      </c>
      <c r="J114" s="37" t="str">
        <f>E21</f>
        <v xml:space="preserve"> 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27</v>
      </c>
      <c r="D115" s="41"/>
      <c r="E115" s="41"/>
      <c r="F115" s="28" t="str">
        <f>IF(E18="","",E18)</f>
        <v>Vyplň údaj</v>
      </c>
      <c r="G115" s="41"/>
      <c r="H115" s="41"/>
      <c r="I115" s="33" t="s">
        <v>31</v>
      </c>
      <c r="J115" s="37" t="str">
        <f>E24</f>
        <v xml:space="preserve"> 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0.32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1" customFormat="1" ht="29.28" customHeight="1">
      <c r="A117" s="192"/>
      <c r="B117" s="193"/>
      <c r="C117" s="194" t="s">
        <v>141</v>
      </c>
      <c r="D117" s="195" t="s">
        <v>58</v>
      </c>
      <c r="E117" s="195" t="s">
        <v>54</v>
      </c>
      <c r="F117" s="195" t="s">
        <v>55</v>
      </c>
      <c r="G117" s="195" t="s">
        <v>142</v>
      </c>
      <c r="H117" s="195" t="s">
        <v>143</v>
      </c>
      <c r="I117" s="195" t="s">
        <v>144</v>
      </c>
      <c r="J117" s="195" t="s">
        <v>119</v>
      </c>
      <c r="K117" s="196" t="s">
        <v>145</v>
      </c>
      <c r="L117" s="197"/>
      <c r="M117" s="101" t="s">
        <v>1</v>
      </c>
      <c r="N117" s="102" t="s">
        <v>37</v>
      </c>
      <c r="O117" s="102" t="s">
        <v>146</v>
      </c>
      <c r="P117" s="102" t="s">
        <v>147</v>
      </c>
      <c r="Q117" s="102" t="s">
        <v>148</v>
      </c>
      <c r="R117" s="102" t="s">
        <v>149</v>
      </c>
      <c r="S117" s="102" t="s">
        <v>150</v>
      </c>
      <c r="T117" s="103" t="s">
        <v>151</v>
      </c>
      <c r="U117" s="192"/>
      <c r="V117" s="192"/>
      <c r="W117" s="192"/>
      <c r="X117" s="192"/>
      <c r="Y117" s="192"/>
      <c r="Z117" s="192"/>
      <c r="AA117" s="192"/>
      <c r="AB117" s="192"/>
      <c r="AC117" s="192"/>
      <c r="AD117" s="192"/>
      <c r="AE117" s="192"/>
    </row>
    <row r="118" s="2" customFormat="1" ht="22.8" customHeight="1">
      <c r="A118" s="39"/>
      <c r="B118" s="40"/>
      <c r="C118" s="108" t="s">
        <v>152</v>
      </c>
      <c r="D118" s="41"/>
      <c r="E118" s="41"/>
      <c r="F118" s="41"/>
      <c r="G118" s="41"/>
      <c r="H118" s="41"/>
      <c r="I118" s="41"/>
      <c r="J118" s="198">
        <f>BK118</f>
        <v>0</v>
      </c>
      <c r="K118" s="41"/>
      <c r="L118" s="45"/>
      <c r="M118" s="104"/>
      <c r="N118" s="199"/>
      <c r="O118" s="105"/>
      <c r="P118" s="200">
        <f>P119+SUM(P120:P182)</f>
        <v>0</v>
      </c>
      <c r="Q118" s="105"/>
      <c r="R118" s="200">
        <f>R119+SUM(R120:R182)</f>
        <v>0</v>
      </c>
      <c r="S118" s="105"/>
      <c r="T118" s="201">
        <f>T119+SUM(T120:T182)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72</v>
      </c>
      <c r="AU118" s="18" t="s">
        <v>121</v>
      </c>
      <c r="BK118" s="202">
        <f>BK119+SUM(BK120:BK182)</f>
        <v>0</v>
      </c>
    </row>
    <row r="119" s="2" customFormat="1" ht="16.5" customHeight="1">
      <c r="A119" s="39"/>
      <c r="B119" s="40"/>
      <c r="C119" s="219" t="s">
        <v>81</v>
      </c>
      <c r="D119" s="219" t="s">
        <v>157</v>
      </c>
      <c r="E119" s="220" t="s">
        <v>826</v>
      </c>
      <c r="F119" s="221" t="s">
        <v>1264</v>
      </c>
      <c r="G119" s="222" t="s">
        <v>1265</v>
      </c>
      <c r="H119" s="223">
        <v>4</v>
      </c>
      <c r="I119" s="224"/>
      <c r="J119" s="225">
        <f>ROUND(I119*H119,2)</f>
        <v>0</v>
      </c>
      <c r="K119" s="221" t="s">
        <v>1</v>
      </c>
      <c r="L119" s="45"/>
      <c r="M119" s="226" t="s">
        <v>1</v>
      </c>
      <c r="N119" s="227" t="s">
        <v>38</v>
      </c>
      <c r="O119" s="92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30" t="s">
        <v>162</v>
      </c>
      <c r="AT119" s="230" t="s">
        <v>157</v>
      </c>
      <c r="AU119" s="230" t="s">
        <v>73</v>
      </c>
      <c r="AY119" s="18" t="s">
        <v>155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18" t="s">
        <v>81</v>
      </c>
      <c r="BK119" s="231">
        <f>ROUND(I119*H119,2)</f>
        <v>0</v>
      </c>
      <c r="BL119" s="18" t="s">
        <v>162</v>
      </c>
      <c r="BM119" s="230" t="s">
        <v>1266</v>
      </c>
    </row>
    <row r="120" s="2" customFormat="1" ht="16.5" customHeight="1">
      <c r="A120" s="39"/>
      <c r="B120" s="40"/>
      <c r="C120" s="219" t="s">
        <v>83</v>
      </c>
      <c r="D120" s="219" t="s">
        <v>157</v>
      </c>
      <c r="E120" s="220" t="s">
        <v>569</v>
      </c>
      <c r="F120" s="221" t="s">
        <v>1267</v>
      </c>
      <c r="G120" s="222" t="s">
        <v>1265</v>
      </c>
      <c r="H120" s="223">
        <v>30</v>
      </c>
      <c r="I120" s="224"/>
      <c r="J120" s="225">
        <f>ROUND(I120*H120,2)</f>
        <v>0</v>
      </c>
      <c r="K120" s="221" t="s">
        <v>1</v>
      </c>
      <c r="L120" s="45"/>
      <c r="M120" s="226" t="s">
        <v>1</v>
      </c>
      <c r="N120" s="227" t="s">
        <v>38</v>
      </c>
      <c r="O120" s="92"/>
      <c r="P120" s="228">
        <f>O120*H120</f>
        <v>0</v>
      </c>
      <c r="Q120" s="228">
        <v>0</v>
      </c>
      <c r="R120" s="228">
        <f>Q120*H120</f>
        <v>0</v>
      </c>
      <c r="S120" s="228">
        <v>0</v>
      </c>
      <c r="T120" s="229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30" t="s">
        <v>162</v>
      </c>
      <c r="AT120" s="230" t="s">
        <v>157</v>
      </c>
      <c r="AU120" s="230" t="s">
        <v>73</v>
      </c>
      <c r="AY120" s="18" t="s">
        <v>155</v>
      </c>
      <c r="BE120" s="231">
        <f>IF(N120="základní",J120,0)</f>
        <v>0</v>
      </c>
      <c r="BF120" s="231">
        <f>IF(N120="snížená",J120,0)</f>
        <v>0</v>
      </c>
      <c r="BG120" s="231">
        <f>IF(N120="zákl. přenesená",J120,0)</f>
        <v>0</v>
      </c>
      <c r="BH120" s="231">
        <f>IF(N120="sníž. přenesená",J120,0)</f>
        <v>0</v>
      </c>
      <c r="BI120" s="231">
        <f>IF(N120="nulová",J120,0)</f>
        <v>0</v>
      </c>
      <c r="BJ120" s="18" t="s">
        <v>81</v>
      </c>
      <c r="BK120" s="231">
        <f>ROUND(I120*H120,2)</f>
        <v>0</v>
      </c>
      <c r="BL120" s="18" t="s">
        <v>162</v>
      </c>
      <c r="BM120" s="230" t="s">
        <v>1268</v>
      </c>
    </row>
    <row r="121" s="2" customFormat="1" ht="16.5" customHeight="1">
      <c r="A121" s="39"/>
      <c r="B121" s="40"/>
      <c r="C121" s="219" t="s">
        <v>169</v>
      </c>
      <c r="D121" s="219" t="s">
        <v>157</v>
      </c>
      <c r="E121" s="220" t="s">
        <v>835</v>
      </c>
      <c r="F121" s="221" t="s">
        <v>1269</v>
      </c>
      <c r="G121" s="222" t="s">
        <v>1265</v>
      </c>
      <c r="H121" s="223">
        <v>5</v>
      </c>
      <c r="I121" s="224"/>
      <c r="J121" s="225">
        <f>ROUND(I121*H121,2)</f>
        <v>0</v>
      </c>
      <c r="K121" s="221" t="s">
        <v>1</v>
      </c>
      <c r="L121" s="45"/>
      <c r="M121" s="226" t="s">
        <v>1</v>
      </c>
      <c r="N121" s="227" t="s">
        <v>38</v>
      </c>
      <c r="O121" s="92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0" t="s">
        <v>162</v>
      </c>
      <c r="AT121" s="230" t="s">
        <v>157</v>
      </c>
      <c r="AU121" s="230" t="s">
        <v>73</v>
      </c>
      <c r="AY121" s="18" t="s">
        <v>155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8" t="s">
        <v>81</v>
      </c>
      <c r="BK121" s="231">
        <f>ROUND(I121*H121,2)</f>
        <v>0</v>
      </c>
      <c r="BL121" s="18" t="s">
        <v>162</v>
      </c>
      <c r="BM121" s="230" t="s">
        <v>1270</v>
      </c>
    </row>
    <row r="122" s="2" customFormat="1" ht="62.7" customHeight="1">
      <c r="A122" s="39"/>
      <c r="B122" s="40"/>
      <c r="C122" s="219" t="s">
        <v>162</v>
      </c>
      <c r="D122" s="219" t="s">
        <v>157</v>
      </c>
      <c r="E122" s="220" t="s">
        <v>572</v>
      </c>
      <c r="F122" s="221" t="s">
        <v>1271</v>
      </c>
      <c r="G122" s="222" t="s">
        <v>1265</v>
      </c>
      <c r="H122" s="223">
        <v>9</v>
      </c>
      <c r="I122" s="224"/>
      <c r="J122" s="225">
        <f>ROUND(I122*H122,2)</f>
        <v>0</v>
      </c>
      <c r="K122" s="221" t="s">
        <v>1</v>
      </c>
      <c r="L122" s="45"/>
      <c r="M122" s="226" t="s">
        <v>1</v>
      </c>
      <c r="N122" s="227" t="s">
        <v>38</v>
      </c>
      <c r="O122" s="92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0" t="s">
        <v>162</v>
      </c>
      <c r="AT122" s="230" t="s">
        <v>157</v>
      </c>
      <c r="AU122" s="230" t="s">
        <v>73</v>
      </c>
      <c r="AY122" s="18" t="s">
        <v>155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8" t="s">
        <v>81</v>
      </c>
      <c r="BK122" s="231">
        <f>ROUND(I122*H122,2)</f>
        <v>0</v>
      </c>
      <c r="BL122" s="18" t="s">
        <v>162</v>
      </c>
      <c r="BM122" s="230" t="s">
        <v>1272</v>
      </c>
    </row>
    <row r="123" s="2" customFormat="1" ht="62.7" customHeight="1">
      <c r="A123" s="39"/>
      <c r="B123" s="40"/>
      <c r="C123" s="219" t="s">
        <v>177</v>
      </c>
      <c r="D123" s="219" t="s">
        <v>157</v>
      </c>
      <c r="E123" s="220" t="s">
        <v>848</v>
      </c>
      <c r="F123" s="221" t="s">
        <v>1273</v>
      </c>
      <c r="G123" s="222" t="s">
        <v>1265</v>
      </c>
      <c r="H123" s="223">
        <v>29</v>
      </c>
      <c r="I123" s="224"/>
      <c r="J123" s="225">
        <f>ROUND(I123*H123,2)</f>
        <v>0</v>
      </c>
      <c r="K123" s="221" t="s">
        <v>1</v>
      </c>
      <c r="L123" s="45"/>
      <c r="M123" s="226" t="s">
        <v>1</v>
      </c>
      <c r="N123" s="227" t="s">
        <v>38</v>
      </c>
      <c r="O123" s="92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162</v>
      </c>
      <c r="AT123" s="230" t="s">
        <v>157</v>
      </c>
      <c r="AU123" s="230" t="s">
        <v>73</v>
      </c>
      <c r="AY123" s="18" t="s">
        <v>155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81</v>
      </c>
      <c r="BK123" s="231">
        <f>ROUND(I123*H123,2)</f>
        <v>0</v>
      </c>
      <c r="BL123" s="18" t="s">
        <v>162</v>
      </c>
      <c r="BM123" s="230" t="s">
        <v>1274</v>
      </c>
    </row>
    <row r="124" s="2" customFormat="1" ht="62.7" customHeight="1">
      <c r="A124" s="39"/>
      <c r="B124" s="40"/>
      <c r="C124" s="219" t="s">
        <v>172</v>
      </c>
      <c r="D124" s="219" t="s">
        <v>157</v>
      </c>
      <c r="E124" s="220" t="s">
        <v>578</v>
      </c>
      <c r="F124" s="221" t="s">
        <v>1275</v>
      </c>
      <c r="G124" s="222" t="s">
        <v>1265</v>
      </c>
      <c r="H124" s="223">
        <v>2</v>
      </c>
      <c r="I124" s="224"/>
      <c r="J124" s="225">
        <f>ROUND(I124*H124,2)</f>
        <v>0</v>
      </c>
      <c r="K124" s="221" t="s">
        <v>1</v>
      </c>
      <c r="L124" s="45"/>
      <c r="M124" s="226" t="s">
        <v>1</v>
      </c>
      <c r="N124" s="227" t="s">
        <v>38</v>
      </c>
      <c r="O124" s="92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162</v>
      </c>
      <c r="AT124" s="230" t="s">
        <v>157</v>
      </c>
      <c r="AU124" s="230" t="s">
        <v>73</v>
      </c>
      <c r="AY124" s="18" t="s">
        <v>155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81</v>
      </c>
      <c r="BK124" s="231">
        <f>ROUND(I124*H124,2)</f>
        <v>0</v>
      </c>
      <c r="BL124" s="18" t="s">
        <v>162</v>
      </c>
      <c r="BM124" s="230" t="s">
        <v>1276</v>
      </c>
    </row>
    <row r="125" s="2" customFormat="1" ht="24.15" customHeight="1">
      <c r="A125" s="39"/>
      <c r="B125" s="40"/>
      <c r="C125" s="219" t="s">
        <v>193</v>
      </c>
      <c r="D125" s="219" t="s">
        <v>157</v>
      </c>
      <c r="E125" s="220" t="s">
        <v>859</v>
      </c>
      <c r="F125" s="221" t="s">
        <v>1277</v>
      </c>
      <c r="G125" s="222" t="s">
        <v>354</v>
      </c>
      <c r="H125" s="223">
        <v>27</v>
      </c>
      <c r="I125" s="224"/>
      <c r="J125" s="225">
        <f>ROUND(I125*H125,2)</f>
        <v>0</v>
      </c>
      <c r="K125" s="221" t="s">
        <v>1</v>
      </c>
      <c r="L125" s="45"/>
      <c r="M125" s="226" t="s">
        <v>1</v>
      </c>
      <c r="N125" s="227" t="s">
        <v>38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162</v>
      </c>
      <c r="AT125" s="230" t="s">
        <v>157</v>
      </c>
      <c r="AU125" s="230" t="s">
        <v>73</v>
      </c>
      <c r="AY125" s="18" t="s">
        <v>155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81</v>
      </c>
      <c r="BK125" s="231">
        <f>ROUND(I125*H125,2)</f>
        <v>0</v>
      </c>
      <c r="BL125" s="18" t="s">
        <v>162</v>
      </c>
      <c r="BM125" s="230" t="s">
        <v>1278</v>
      </c>
    </row>
    <row r="126" s="2" customFormat="1" ht="24.15" customHeight="1">
      <c r="A126" s="39"/>
      <c r="B126" s="40"/>
      <c r="C126" s="219" t="s">
        <v>175</v>
      </c>
      <c r="D126" s="219" t="s">
        <v>157</v>
      </c>
      <c r="E126" s="220" t="s">
        <v>582</v>
      </c>
      <c r="F126" s="221" t="s">
        <v>1279</v>
      </c>
      <c r="G126" s="222" t="s">
        <v>354</v>
      </c>
      <c r="H126" s="223">
        <v>8</v>
      </c>
      <c r="I126" s="224"/>
      <c r="J126" s="225">
        <f>ROUND(I126*H126,2)</f>
        <v>0</v>
      </c>
      <c r="K126" s="221" t="s">
        <v>1</v>
      </c>
      <c r="L126" s="45"/>
      <c r="M126" s="226" t="s">
        <v>1</v>
      </c>
      <c r="N126" s="227" t="s">
        <v>38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162</v>
      </c>
      <c r="AT126" s="230" t="s">
        <v>157</v>
      </c>
      <c r="AU126" s="230" t="s">
        <v>73</v>
      </c>
      <c r="AY126" s="18" t="s">
        <v>155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81</v>
      </c>
      <c r="BK126" s="231">
        <f>ROUND(I126*H126,2)</f>
        <v>0</v>
      </c>
      <c r="BL126" s="18" t="s">
        <v>162</v>
      </c>
      <c r="BM126" s="230" t="s">
        <v>1280</v>
      </c>
    </row>
    <row r="127" s="2" customFormat="1" ht="24.15" customHeight="1">
      <c r="A127" s="39"/>
      <c r="B127" s="40"/>
      <c r="C127" s="219" t="s">
        <v>203</v>
      </c>
      <c r="D127" s="219" t="s">
        <v>157</v>
      </c>
      <c r="E127" s="220" t="s">
        <v>881</v>
      </c>
      <c r="F127" s="221" t="s">
        <v>1281</v>
      </c>
      <c r="G127" s="222" t="s">
        <v>354</v>
      </c>
      <c r="H127" s="223">
        <v>111</v>
      </c>
      <c r="I127" s="224"/>
      <c r="J127" s="225">
        <f>ROUND(I127*H127,2)</f>
        <v>0</v>
      </c>
      <c r="K127" s="221" t="s">
        <v>1</v>
      </c>
      <c r="L127" s="45"/>
      <c r="M127" s="226" t="s">
        <v>1</v>
      </c>
      <c r="N127" s="227" t="s">
        <v>38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162</v>
      </c>
      <c r="AT127" s="230" t="s">
        <v>157</v>
      </c>
      <c r="AU127" s="230" t="s">
        <v>73</v>
      </c>
      <c r="AY127" s="18" t="s">
        <v>155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81</v>
      </c>
      <c r="BK127" s="231">
        <f>ROUND(I127*H127,2)</f>
        <v>0</v>
      </c>
      <c r="BL127" s="18" t="s">
        <v>162</v>
      </c>
      <c r="BM127" s="230" t="s">
        <v>1282</v>
      </c>
    </row>
    <row r="128" s="2" customFormat="1" ht="24.15" customHeight="1">
      <c r="A128" s="39"/>
      <c r="B128" s="40"/>
      <c r="C128" s="219" t="s">
        <v>180</v>
      </c>
      <c r="D128" s="219" t="s">
        <v>157</v>
      </c>
      <c r="E128" s="220" t="s">
        <v>600</v>
      </c>
      <c r="F128" s="221" t="s">
        <v>1283</v>
      </c>
      <c r="G128" s="222" t="s">
        <v>354</v>
      </c>
      <c r="H128" s="223">
        <v>6</v>
      </c>
      <c r="I128" s="224"/>
      <c r="J128" s="225">
        <f>ROUND(I128*H128,2)</f>
        <v>0</v>
      </c>
      <c r="K128" s="221" t="s">
        <v>1</v>
      </c>
      <c r="L128" s="45"/>
      <c r="M128" s="226" t="s">
        <v>1</v>
      </c>
      <c r="N128" s="227" t="s">
        <v>38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162</v>
      </c>
      <c r="AT128" s="230" t="s">
        <v>157</v>
      </c>
      <c r="AU128" s="230" t="s">
        <v>73</v>
      </c>
      <c r="AY128" s="18" t="s">
        <v>155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81</v>
      </c>
      <c r="BK128" s="231">
        <f>ROUND(I128*H128,2)</f>
        <v>0</v>
      </c>
      <c r="BL128" s="18" t="s">
        <v>162</v>
      </c>
      <c r="BM128" s="230" t="s">
        <v>1284</v>
      </c>
    </row>
    <row r="129" s="2" customFormat="1" ht="24.15" customHeight="1">
      <c r="A129" s="39"/>
      <c r="B129" s="40"/>
      <c r="C129" s="219" t="s">
        <v>215</v>
      </c>
      <c r="D129" s="219" t="s">
        <v>157</v>
      </c>
      <c r="E129" s="220" t="s">
        <v>1285</v>
      </c>
      <c r="F129" s="221" t="s">
        <v>1286</v>
      </c>
      <c r="G129" s="222" t="s">
        <v>354</v>
      </c>
      <c r="H129" s="223">
        <v>17</v>
      </c>
      <c r="I129" s="224"/>
      <c r="J129" s="225">
        <f>ROUND(I129*H129,2)</f>
        <v>0</v>
      </c>
      <c r="K129" s="221" t="s">
        <v>1</v>
      </c>
      <c r="L129" s="45"/>
      <c r="M129" s="226" t="s">
        <v>1</v>
      </c>
      <c r="N129" s="227" t="s">
        <v>38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162</v>
      </c>
      <c r="AT129" s="230" t="s">
        <v>157</v>
      </c>
      <c r="AU129" s="230" t="s">
        <v>73</v>
      </c>
      <c r="AY129" s="18" t="s">
        <v>155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81</v>
      </c>
      <c r="BK129" s="231">
        <f>ROUND(I129*H129,2)</f>
        <v>0</v>
      </c>
      <c r="BL129" s="18" t="s">
        <v>162</v>
      </c>
      <c r="BM129" s="230" t="s">
        <v>1287</v>
      </c>
    </row>
    <row r="130" s="2" customFormat="1" ht="24.15" customHeight="1">
      <c r="A130" s="39"/>
      <c r="B130" s="40"/>
      <c r="C130" s="219" t="s">
        <v>186</v>
      </c>
      <c r="D130" s="219" t="s">
        <v>157</v>
      </c>
      <c r="E130" s="220" t="s">
        <v>604</v>
      </c>
      <c r="F130" s="221" t="s">
        <v>1288</v>
      </c>
      <c r="G130" s="222" t="s">
        <v>160</v>
      </c>
      <c r="H130" s="223">
        <v>454</v>
      </c>
      <c r="I130" s="224"/>
      <c r="J130" s="225">
        <f>ROUND(I130*H130,2)</f>
        <v>0</v>
      </c>
      <c r="K130" s="221" t="s">
        <v>1</v>
      </c>
      <c r="L130" s="45"/>
      <c r="M130" s="226" t="s">
        <v>1</v>
      </c>
      <c r="N130" s="227" t="s">
        <v>38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162</v>
      </c>
      <c r="AT130" s="230" t="s">
        <v>157</v>
      </c>
      <c r="AU130" s="230" t="s">
        <v>73</v>
      </c>
      <c r="AY130" s="18" t="s">
        <v>155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81</v>
      </c>
      <c r="BK130" s="231">
        <f>ROUND(I130*H130,2)</f>
        <v>0</v>
      </c>
      <c r="BL130" s="18" t="s">
        <v>162</v>
      </c>
      <c r="BM130" s="230" t="s">
        <v>1289</v>
      </c>
    </row>
    <row r="131" s="2" customFormat="1" ht="24.15" customHeight="1">
      <c r="A131" s="39"/>
      <c r="B131" s="40"/>
      <c r="C131" s="219" t="s">
        <v>223</v>
      </c>
      <c r="D131" s="219" t="s">
        <v>157</v>
      </c>
      <c r="E131" s="220" t="s">
        <v>1290</v>
      </c>
      <c r="F131" s="221" t="s">
        <v>1291</v>
      </c>
      <c r="G131" s="222" t="s">
        <v>160</v>
      </c>
      <c r="H131" s="223">
        <v>189</v>
      </c>
      <c r="I131" s="224"/>
      <c r="J131" s="225">
        <f>ROUND(I131*H131,2)</f>
        <v>0</v>
      </c>
      <c r="K131" s="221" t="s">
        <v>1</v>
      </c>
      <c r="L131" s="45"/>
      <c r="M131" s="226" t="s">
        <v>1</v>
      </c>
      <c r="N131" s="227" t="s">
        <v>38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162</v>
      </c>
      <c r="AT131" s="230" t="s">
        <v>157</v>
      </c>
      <c r="AU131" s="230" t="s">
        <v>73</v>
      </c>
      <c r="AY131" s="18" t="s">
        <v>155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81</v>
      </c>
      <c r="BK131" s="231">
        <f>ROUND(I131*H131,2)</f>
        <v>0</v>
      </c>
      <c r="BL131" s="18" t="s">
        <v>162</v>
      </c>
      <c r="BM131" s="230" t="s">
        <v>1292</v>
      </c>
    </row>
    <row r="132" s="2" customFormat="1" ht="44.25" customHeight="1">
      <c r="A132" s="39"/>
      <c r="B132" s="40"/>
      <c r="C132" s="219" t="s">
        <v>196</v>
      </c>
      <c r="D132" s="219" t="s">
        <v>157</v>
      </c>
      <c r="E132" s="220" t="s">
        <v>609</v>
      </c>
      <c r="F132" s="221" t="s">
        <v>1293</v>
      </c>
      <c r="G132" s="222" t="s">
        <v>354</v>
      </c>
      <c r="H132" s="223">
        <v>3</v>
      </c>
      <c r="I132" s="224"/>
      <c r="J132" s="225">
        <f>ROUND(I132*H132,2)</f>
        <v>0</v>
      </c>
      <c r="K132" s="221" t="s">
        <v>1</v>
      </c>
      <c r="L132" s="45"/>
      <c r="M132" s="226" t="s">
        <v>1</v>
      </c>
      <c r="N132" s="227" t="s">
        <v>38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162</v>
      </c>
      <c r="AT132" s="230" t="s">
        <v>157</v>
      </c>
      <c r="AU132" s="230" t="s">
        <v>73</v>
      </c>
      <c r="AY132" s="18" t="s">
        <v>155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81</v>
      </c>
      <c r="BK132" s="231">
        <f>ROUND(I132*H132,2)</f>
        <v>0</v>
      </c>
      <c r="BL132" s="18" t="s">
        <v>162</v>
      </c>
      <c r="BM132" s="230" t="s">
        <v>1294</v>
      </c>
    </row>
    <row r="133" s="2" customFormat="1" ht="24.15" customHeight="1">
      <c r="A133" s="39"/>
      <c r="B133" s="40"/>
      <c r="C133" s="219" t="s">
        <v>8</v>
      </c>
      <c r="D133" s="219" t="s">
        <v>157</v>
      </c>
      <c r="E133" s="220" t="s">
        <v>1295</v>
      </c>
      <c r="F133" s="221" t="s">
        <v>1296</v>
      </c>
      <c r="G133" s="222" t="s">
        <v>160</v>
      </c>
      <c r="H133" s="223">
        <v>63</v>
      </c>
      <c r="I133" s="224"/>
      <c r="J133" s="225">
        <f>ROUND(I133*H133,2)</f>
        <v>0</v>
      </c>
      <c r="K133" s="221" t="s">
        <v>1</v>
      </c>
      <c r="L133" s="45"/>
      <c r="M133" s="226" t="s">
        <v>1</v>
      </c>
      <c r="N133" s="227" t="s">
        <v>38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162</v>
      </c>
      <c r="AT133" s="230" t="s">
        <v>157</v>
      </c>
      <c r="AU133" s="230" t="s">
        <v>73</v>
      </c>
      <c r="AY133" s="18" t="s">
        <v>155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81</v>
      </c>
      <c r="BK133" s="231">
        <f>ROUND(I133*H133,2)</f>
        <v>0</v>
      </c>
      <c r="BL133" s="18" t="s">
        <v>162</v>
      </c>
      <c r="BM133" s="230" t="s">
        <v>1297</v>
      </c>
    </row>
    <row r="134" s="2" customFormat="1" ht="16.5" customHeight="1">
      <c r="A134" s="39"/>
      <c r="B134" s="40"/>
      <c r="C134" s="219" t="s">
        <v>200</v>
      </c>
      <c r="D134" s="219" t="s">
        <v>157</v>
      </c>
      <c r="E134" s="220" t="s">
        <v>612</v>
      </c>
      <c r="F134" s="221" t="s">
        <v>1298</v>
      </c>
      <c r="G134" s="222" t="s">
        <v>160</v>
      </c>
      <c r="H134" s="223">
        <v>269</v>
      </c>
      <c r="I134" s="224"/>
      <c r="J134" s="225">
        <f>ROUND(I134*H134,2)</f>
        <v>0</v>
      </c>
      <c r="K134" s="221" t="s">
        <v>1</v>
      </c>
      <c r="L134" s="45"/>
      <c r="M134" s="226" t="s">
        <v>1</v>
      </c>
      <c r="N134" s="227" t="s">
        <v>38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162</v>
      </c>
      <c r="AT134" s="230" t="s">
        <v>157</v>
      </c>
      <c r="AU134" s="230" t="s">
        <v>73</v>
      </c>
      <c r="AY134" s="18" t="s">
        <v>155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81</v>
      </c>
      <c r="BK134" s="231">
        <f>ROUND(I134*H134,2)</f>
        <v>0</v>
      </c>
      <c r="BL134" s="18" t="s">
        <v>162</v>
      </c>
      <c r="BM134" s="230" t="s">
        <v>1299</v>
      </c>
    </row>
    <row r="135" s="2" customFormat="1" ht="16.5" customHeight="1">
      <c r="A135" s="39"/>
      <c r="B135" s="40"/>
      <c r="C135" s="219" t="s">
        <v>243</v>
      </c>
      <c r="D135" s="219" t="s">
        <v>157</v>
      </c>
      <c r="E135" s="220" t="s">
        <v>1300</v>
      </c>
      <c r="F135" s="221" t="s">
        <v>1301</v>
      </c>
      <c r="G135" s="222" t="s">
        <v>160</v>
      </c>
      <c r="H135" s="223">
        <v>34</v>
      </c>
      <c r="I135" s="224"/>
      <c r="J135" s="225">
        <f>ROUND(I135*H135,2)</f>
        <v>0</v>
      </c>
      <c r="K135" s="221" t="s">
        <v>1</v>
      </c>
      <c r="L135" s="45"/>
      <c r="M135" s="226" t="s">
        <v>1</v>
      </c>
      <c r="N135" s="227" t="s">
        <v>38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162</v>
      </c>
      <c r="AT135" s="230" t="s">
        <v>157</v>
      </c>
      <c r="AU135" s="230" t="s">
        <v>73</v>
      </c>
      <c r="AY135" s="18" t="s">
        <v>155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81</v>
      </c>
      <c r="BK135" s="231">
        <f>ROUND(I135*H135,2)</f>
        <v>0</v>
      </c>
      <c r="BL135" s="18" t="s">
        <v>162</v>
      </c>
      <c r="BM135" s="230" t="s">
        <v>1302</v>
      </c>
    </row>
    <row r="136" s="2" customFormat="1" ht="24.15" customHeight="1">
      <c r="A136" s="39"/>
      <c r="B136" s="40"/>
      <c r="C136" s="219" t="s">
        <v>206</v>
      </c>
      <c r="D136" s="219" t="s">
        <v>157</v>
      </c>
      <c r="E136" s="220" t="s">
        <v>616</v>
      </c>
      <c r="F136" s="221" t="s">
        <v>1303</v>
      </c>
      <c r="G136" s="222" t="s">
        <v>160</v>
      </c>
      <c r="H136" s="223">
        <v>74</v>
      </c>
      <c r="I136" s="224"/>
      <c r="J136" s="225">
        <f>ROUND(I136*H136,2)</f>
        <v>0</v>
      </c>
      <c r="K136" s="221" t="s">
        <v>1</v>
      </c>
      <c r="L136" s="45"/>
      <c r="M136" s="226" t="s">
        <v>1</v>
      </c>
      <c r="N136" s="227" t="s">
        <v>38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162</v>
      </c>
      <c r="AT136" s="230" t="s">
        <v>157</v>
      </c>
      <c r="AU136" s="230" t="s">
        <v>73</v>
      </c>
      <c r="AY136" s="18" t="s">
        <v>155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81</v>
      </c>
      <c r="BK136" s="231">
        <f>ROUND(I136*H136,2)</f>
        <v>0</v>
      </c>
      <c r="BL136" s="18" t="s">
        <v>162</v>
      </c>
      <c r="BM136" s="230" t="s">
        <v>1304</v>
      </c>
    </row>
    <row r="137" s="2" customFormat="1" ht="76.35" customHeight="1">
      <c r="A137" s="39"/>
      <c r="B137" s="40"/>
      <c r="C137" s="219" t="s">
        <v>255</v>
      </c>
      <c r="D137" s="219" t="s">
        <v>157</v>
      </c>
      <c r="E137" s="220" t="s">
        <v>1305</v>
      </c>
      <c r="F137" s="221" t="s">
        <v>1306</v>
      </c>
      <c r="G137" s="222" t="s">
        <v>1265</v>
      </c>
      <c r="H137" s="223">
        <v>2</v>
      </c>
      <c r="I137" s="224"/>
      <c r="J137" s="225">
        <f>ROUND(I137*H137,2)</f>
        <v>0</v>
      </c>
      <c r="K137" s="221" t="s">
        <v>1</v>
      </c>
      <c r="L137" s="45"/>
      <c r="M137" s="226" t="s">
        <v>1</v>
      </c>
      <c r="N137" s="227" t="s">
        <v>38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162</v>
      </c>
      <c r="AT137" s="230" t="s">
        <v>157</v>
      </c>
      <c r="AU137" s="230" t="s">
        <v>73</v>
      </c>
      <c r="AY137" s="18" t="s">
        <v>155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81</v>
      </c>
      <c r="BK137" s="231">
        <f>ROUND(I137*H137,2)</f>
        <v>0</v>
      </c>
      <c r="BL137" s="18" t="s">
        <v>162</v>
      </c>
      <c r="BM137" s="230" t="s">
        <v>1307</v>
      </c>
    </row>
    <row r="138" s="2" customFormat="1" ht="66.75" customHeight="1">
      <c r="A138" s="39"/>
      <c r="B138" s="40"/>
      <c r="C138" s="219" t="s">
        <v>212</v>
      </c>
      <c r="D138" s="219" t="s">
        <v>157</v>
      </c>
      <c r="E138" s="220" t="s">
        <v>619</v>
      </c>
      <c r="F138" s="221" t="s">
        <v>1308</v>
      </c>
      <c r="G138" s="222" t="s">
        <v>1265</v>
      </c>
      <c r="H138" s="223">
        <v>4</v>
      </c>
      <c r="I138" s="224"/>
      <c r="J138" s="225">
        <f>ROUND(I138*H138,2)</f>
        <v>0</v>
      </c>
      <c r="K138" s="221" t="s">
        <v>1</v>
      </c>
      <c r="L138" s="45"/>
      <c r="M138" s="226" t="s">
        <v>1</v>
      </c>
      <c r="N138" s="227" t="s">
        <v>38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162</v>
      </c>
      <c r="AT138" s="230" t="s">
        <v>157</v>
      </c>
      <c r="AU138" s="230" t="s">
        <v>73</v>
      </c>
      <c r="AY138" s="18" t="s">
        <v>155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81</v>
      </c>
      <c r="BK138" s="231">
        <f>ROUND(I138*H138,2)</f>
        <v>0</v>
      </c>
      <c r="BL138" s="18" t="s">
        <v>162</v>
      </c>
      <c r="BM138" s="230" t="s">
        <v>1309</v>
      </c>
    </row>
    <row r="139" s="2" customFormat="1" ht="66.75" customHeight="1">
      <c r="A139" s="39"/>
      <c r="B139" s="40"/>
      <c r="C139" s="219" t="s">
        <v>7</v>
      </c>
      <c r="D139" s="219" t="s">
        <v>157</v>
      </c>
      <c r="E139" s="220" t="s">
        <v>1310</v>
      </c>
      <c r="F139" s="221" t="s">
        <v>1311</v>
      </c>
      <c r="G139" s="222" t="s">
        <v>1265</v>
      </c>
      <c r="H139" s="223">
        <v>2</v>
      </c>
      <c r="I139" s="224"/>
      <c r="J139" s="225">
        <f>ROUND(I139*H139,2)</f>
        <v>0</v>
      </c>
      <c r="K139" s="221" t="s">
        <v>1</v>
      </c>
      <c r="L139" s="45"/>
      <c r="M139" s="226" t="s">
        <v>1</v>
      </c>
      <c r="N139" s="227" t="s">
        <v>38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162</v>
      </c>
      <c r="AT139" s="230" t="s">
        <v>157</v>
      </c>
      <c r="AU139" s="230" t="s">
        <v>73</v>
      </c>
      <c r="AY139" s="18" t="s">
        <v>155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81</v>
      </c>
      <c r="BK139" s="231">
        <f>ROUND(I139*H139,2)</f>
        <v>0</v>
      </c>
      <c r="BL139" s="18" t="s">
        <v>162</v>
      </c>
      <c r="BM139" s="230" t="s">
        <v>1312</v>
      </c>
    </row>
    <row r="140" s="2" customFormat="1" ht="66.75" customHeight="1">
      <c r="A140" s="39"/>
      <c r="B140" s="40"/>
      <c r="C140" s="219" t="s">
        <v>218</v>
      </c>
      <c r="D140" s="219" t="s">
        <v>157</v>
      </c>
      <c r="E140" s="220" t="s">
        <v>625</v>
      </c>
      <c r="F140" s="221" t="s">
        <v>1313</v>
      </c>
      <c r="G140" s="222" t="s">
        <v>1265</v>
      </c>
      <c r="H140" s="223">
        <v>2</v>
      </c>
      <c r="I140" s="224"/>
      <c r="J140" s="225">
        <f>ROUND(I140*H140,2)</f>
        <v>0</v>
      </c>
      <c r="K140" s="221" t="s">
        <v>1</v>
      </c>
      <c r="L140" s="45"/>
      <c r="M140" s="226" t="s">
        <v>1</v>
      </c>
      <c r="N140" s="227" t="s">
        <v>38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162</v>
      </c>
      <c r="AT140" s="230" t="s">
        <v>157</v>
      </c>
      <c r="AU140" s="230" t="s">
        <v>73</v>
      </c>
      <c r="AY140" s="18" t="s">
        <v>155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81</v>
      </c>
      <c r="BK140" s="231">
        <f>ROUND(I140*H140,2)</f>
        <v>0</v>
      </c>
      <c r="BL140" s="18" t="s">
        <v>162</v>
      </c>
      <c r="BM140" s="230" t="s">
        <v>1314</v>
      </c>
    </row>
    <row r="141" s="2" customFormat="1" ht="16.5" customHeight="1">
      <c r="A141" s="39"/>
      <c r="B141" s="40"/>
      <c r="C141" s="219" t="s">
        <v>276</v>
      </c>
      <c r="D141" s="219" t="s">
        <v>157</v>
      </c>
      <c r="E141" s="220" t="s">
        <v>1315</v>
      </c>
      <c r="F141" s="221" t="s">
        <v>1316</v>
      </c>
      <c r="G141" s="222" t="s">
        <v>1265</v>
      </c>
      <c r="H141" s="223">
        <v>20</v>
      </c>
      <c r="I141" s="224"/>
      <c r="J141" s="225">
        <f>ROUND(I141*H141,2)</f>
        <v>0</v>
      </c>
      <c r="K141" s="221" t="s">
        <v>1</v>
      </c>
      <c r="L141" s="45"/>
      <c r="M141" s="226" t="s">
        <v>1</v>
      </c>
      <c r="N141" s="227" t="s">
        <v>38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162</v>
      </c>
      <c r="AT141" s="230" t="s">
        <v>157</v>
      </c>
      <c r="AU141" s="230" t="s">
        <v>73</v>
      </c>
      <c r="AY141" s="18" t="s">
        <v>155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81</v>
      </c>
      <c r="BK141" s="231">
        <f>ROUND(I141*H141,2)</f>
        <v>0</v>
      </c>
      <c r="BL141" s="18" t="s">
        <v>162</v>
      </c>
      <c r="BM141" s="230" t="s">
        <v>1317</v>
      </c>
    </row>
    <row r="142" s="2" customFormat="1" ht="16.5" customHeight="1">
      <c r="A142" s="39"/>
      <c r="B142" s="40"/>
      <c r="C142" s="219" t="s">
        <v>222</v>
      </c>
      <c r="D142" s="219" t="s">
        <v>157</v>
      </c>
      <c r="E142" s="220" t="s">
        <v>629</v>
      </c>
      <c r="F142" s="221" t="s">
        <v>1318</v>
      </c>
      <c r="G142" s="222" t="s">
        <v>1265</v>
      </c>
      <c r="H142" s="223">
        <v>20</v>
      </c>
      <c r="I142" s="224"/>
      <c r="J142" s="225">
        <f>ROUND(I142*H142,2)</f>
        <v>0</v>
      </c>
      <c r="K142" s="221" t="s">
        <v>1</v>
      </c>
      <c r="L142" s="45"/>
      <c r="M142" s="226" t="s">
        <v>1</v>
      </c>
      <c r="N142" s="227" t="s">
        <v>38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162</v>
      </c>
      <c r="AT142" s="230" t="s">
        <v>157</v>
      </c>
      <c r="AU142" s="230" t="s">
        <v>73</v>
      </c>
      <c r="AY142" s="18" t="s">
        <v>155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81</v>
      </c>
      <c r="BK142" s="231">
        <f>ROUND(I142*H142,2)</f>
        <v>0</v>
      </c>
      <c r="BL142" s="18" t="s">
        <v>162</v>
      </c>
      <c r="BM142" s="230" t="s">
        <v>1319</v>
      </c>
    </row>
    <row r="143" s="2" customFormat="1" ht="44.25" customHeight="1">
      <c r="A143" s="39"/>
      <c r="B143" s="40"/>
      <c r="C143" s="219" t="s">
        <v>337</v>
      </c>
      <c r="D143" s="219" t="s">
        <v>157</v>
      </c>
      <c r="E143" s="220" t="s">
        <v>1320</v>
      </c>
      <c r="F143" s="221" t="s">
        <v>1321</v>
      </c>
      <c r="G143" s="222" t="s">
        <v>1322</v>
      </c>
      <c r="H143" s="223">
        <v>1</v>
      </c>
      <c r="I143" s="224"/>
      <c r="J143" s="225">
        <f>ROUND(I143*H143,2)</f>
        <v>0</v>
      </c>
      <c r="K143" s="221" t="s">
        <v>1</v>
      </c>
      <c r="L143" s="45"/>
      <c r="M143" s="226" t="s">
        <v>1</v>
      </c>
      <c r="N143" s="227" t="s">
        <v>38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162</v>
      </c>
      <c r="AT143" s="230" t="s">
        <v>157</v>
      </c>
      <c r="AU143" s="230" t="s">
        <v>73</v>
      </c>
      <c r="AY143" s="18" t="s">
        <v>155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81</v>
      </c>
      <c r="BK143" s="231">
        <f>ROUND(I143*H143,2)</f>
        <v>0</v>
      </c>
      <c r="BL143" s="18" t="s">
        <v>162</v>
      </c>
      <c r="BM143" s="230" t="s">
        <v>1323</v>
      </c>
    </row>
    <row r="144" s="2" customFormat="1" ht="37.8" customHeight="1">
      <c r="A144" s="39"/>
      <c r="B144" s="40"/>
      <c r="C144" s="219" t="s">
        <v>230</v>
      </c>
      <c r="D144" s="219" t="s">
        <v>157</v>
      </c>
      <c r="E144" s="220" t="s">
        <v>634</v>
      </c>
      <c r="F144" s="221" t="s">
        <v>1324</v>
      </c>
      <c r="G144" s="222" t="s">
        <v>1322</v>
      </c>
      <c r="H144" s="223">
        <v>1</v>
      </c>
      <c r="I144" s="224"/>
      <c r="J144" s="225">
        <f>ROUND(I144*H144,2)</f>
        <v>0</v>
      </c>
      <c r="K144" s="221" t="s">
        <v>1</v>
      </c>
      <c r="L144" s="45"/>
      <c r="M144" s="226" t="s">
        <v>1</v>
      </c>
      <c r="N144" s="227" t="s">
        <v>38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162</v>
      </c>
      <c r="AT144" s="230" t="s">
        <v>157</v>
      </c>
      <c r="AU144" s="230" t="s">
        <v>73</v>
      </c>
      <c r="AY144" s="18" t="s">
        <v>155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81</v>
      </c>
      <c r="BK144" s="231">
        <f>ROUND(I144*H144,2)</f>
        <v>0</v>
      </c>
      <c r="BL144" s="18" t="s">
        <v>162</v>
      </c>
      <c r="BM144" s="230" t="s">
        <v>1325</v>
      </c>
    </row>
    <row r="145" s="2" customFormat="1" ht="16.5" customHeight="1">
      <c r="A145" s="39"/>
      <c r="B145" s="40"/>
      <c r="C145" s="219" t="s">
        <v>351</v>
      </c>
      <c r="D145" s="219" t="s">
        <v>157</v>
      </c>
      <c r="E145" s="220" t="s">
        <v>1326</v>
      </c>
      <c r="F145" s="221" t="s">
        <v>1327</v>
      </c>
      <c r="G145" s="222" t="s">
        <v>160</v>
      </c>
      <c r="H145" s="223">
        <v>2</v>
      </c>
      <c r="I145" s="224"/>
      <c r="J145" s="225">
        <f>ROUND(I145*H145,2)</f>
        <v>0</v>
      </c>
      <c r="K145" s="221" t="s">
        <v>1</v>
      </c>
      <c r="L145" s="45"/>
      <c r="M145" s="226" t="s">
        <v>1</v>
      </c>
      <c r="N145" s="227" t="s">
        <v>38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162</v>
      </c>
      <c r="AT145" s="230" t="s">
        <v>157</v>
      </c>
      <c r="AU145" s="230" t="s">
        <v>73</v>
      </c>
      <c r="AY145" s="18" t="s">
        <v>155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81</v>
      </c>
      <c r="BK145" s="231">
        <f>ROUND(I145*H145,2)</f>
        <v>0</v>
      </c>
      <c r="BL145" s="18" t="s">
        <v>162</v>
      </c>
      <c r="BM145" s="230" t="s">
        <v>1328</v>
      </c>
    </row>
    <row r="146" s="2" customFormat="1" ht="24.15" customHeight="1">
      <c r="A146" s="39"/>
      <c r="B146" s="40"/>
      <c r="C146" s="219" t="s">
        <v>237</v>
      </c>
      <c r="D146" s="219" t="s">
        <v>157</v>
      </c>
      <c r="E146" s="220" t="s">
        <v>637</v>
      </c>
      <c r="F146" s="221" t="s">
        <v>1329</v>
      </c>
      <c r="G146" s="222" t="s">
        <v>1322</v>
      </c>
      <c r="H146" s="223">
        <v>3</v>
      </c>
      <c r="I146" s="224"/>
      <c r="J146" s="225">
        <f>ROUND(I146*H146,2)</f>
        <v>0</v>
      </c>
      <c r="K146" s="221" t="s">
        <v>1</v>
      </c>
      <c r="L146" s="45"/>
      <c r="M146" s="226" t="s">
        <v>1</v>
      </c>
      <c r="N146" s="227" t="s">
        <v>38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162</v>
      </c>
      <c r="AT146" s="230" t="s">
        <v>157</v>
      </c>
      <c r="AU146" s="230" t="s">
        <v>73</v>
      </c>
      <c r="AY146" s="18" t="s">
        <v>155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81</v>
      </c>
      <c r="BK146" s="231">
        <f>ROUND(I146*H146,2)</f>
        <v>0</v>
      </c>
      <c r="BL146" s="18" t="s">
        <v>162</v>
      </c>
      <c r="BM146" s="230" t="s">
        <v>1330</v>
      </c>
    </row>
    <row r="147" s="2" customFormat="1" ht="16.5" customHeight="1">
      <c r="A147" s="39"/>
      <c r="B147" s="40"/>
      <c r="C147" s="219" t="s">
        <v>376</v>
      </c>
      <c r="D147" s="219" t="s">
        <v>157</v>
      </c>
      <c r="E147" s="220" t="s">
        <v>1331</v>
      </c>
      <c r="F147" s="221" t="s">
        <v>1332</v>
      </c>
      <c r="G147" s="222" t="s">
        <v>1265</v>
      </c>
      <c r="H147" s="223">
        <v>3</v>
      </c>
      <c r="I147" s="224"/>
      <c r="J147" s="225">
        <f>ROUND(I147*H147,2)</f>
        <v>0</v>
      </c>
      <c r="K147" s="221" t="s">
        <v>1</v>
      </c>
      <c r="L147" s="45"/>
      <c r="M147" s="226" t="s">
        <v>1</v>
      </c>
      <c r="N147" s="227" t="s">
        <v>38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162</v>
      </c>
      <c r="AT147" s="230" t="s">
        <v>157</v>
      </c>
      <c r="AU147" s="230" t="s">
        <v>73</v>
      </c>
      <c r="AY147" s="18" t="s">
        <v>155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81</v>
      </c>
      <c r="BK147" s="231">
        <f>ROUND(I147*H147,2)</f>
        <v>0</v>
      </c>
      <c r="BL147" s="18" t="s">
        <v>162</v>
      </c>
      <c r="BM147" s="230" t="s">
        <v>1333</v>
      </c>
    </row>
    <row r="148" s="2" customFormat="1" ht="24.15" customHeight="1">
      <c r="A148" s="39"/>
      <c r="B148" s="40"/>
      <c r="C148" s="219" t="s">
        <v>396</v>
      </c>
      <c r="D148" s="219" t="s">
        <v>157</v>
      </c>
      <c r="E148" s="220" t="s">
        <v>1334</v>
      </c>
      <c r="F148" s="221" t="s">
        <v>1335</v>
      </c>
      <c r="G148" s="222" t="s">
        <v>1265</v>
      </c>
      <c r="H148" s="223">
        <v>4</v>
      </c>
      <c r="I148" s="224"/>
      <c r="J148" s="225">
        <f>ROUND(I148*H148,2)</f>
        <v>0</v>
      </c>
      <c r="K148" s="221" t="s">
        <v>1</v>
      </c>
      <c r="L148" s="45"/>
      <c r="M148" s="226" t="s">
        <v>1</v>
      </c>
      <c r="N148" s="227" t="s">
        <v>38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162</v>
      </c>
      <c r="AT148" s="230" t="s">
        <v>157</v>
      </c>
      <c r="AU148" s="230" t="s">
        <v>73</v>
      </c>
      <c r="AY148" s="18" t="s">
        <v>155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81</v>
      </c>
      <c r="BK148" s="231">
        <f>ROUND(I148*H148,2)</f>
        <v>0</v>
      </c>
      <c r="BL148" s="18" t="s">
        <v>162</v>
      </c>
      <c r="BM148" s="230" t="s">
        <v>1336</v>
      </c>
    </row>
    <row r="149" s="2" customFormat="1" ht="24.15" customHeight="1">
      <c r="A149" s="39"/>
      <c r="B149" s="40"/>
      <c r="C149" s="219" t="s">
        <v>400</v>
      </c>
      <c r="D149" s="219" t="s">
        <v>157</v>
      </c>
      <c r="E149" s="220" t="s">
        <v>1337</v>
      </c>
      <c r="F149" s="221" t="s">
        <v>1338</v>
      </c>
      <c r="G149" s="222" t="s">
        <v>1265</v>
      </c>
      <c r="H149" s="223">
        <v>2</v>
      </c>
      <c r="I149" s="224"/>
      <c r="J149" s="225">
        <f>ROUND(I149*H149,2)</f>
        <v>0</v>
      </c>
      <c r="K149" s="221" t="s">
        <v>1</v>
      </c>
      <c r="L149" s="45"/>
      <c r="M149" s="226" t="s">
        <v>1</v>
      </c>
      <c r="N149" s="227" t="s">
        <v>38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162</v>
      </c>
      <c r="AT149" s="230" t="s">
        <v>157</v>
      </c>
      <c r="AU149" s="230" t="s">
        <v>73</v>
      </c>
      <c r="AY149" s="18" t="s">
        <v>155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81</v>
      </c>
      <c r="BK149" s="231">
        <f>ROUND(I149*H149,2)</f>
        <v>0</v>
      </c>
      <c r="BL149" s="18" t="s">
        <v>162</v>
      </c>
      <c r="BM149" s="230" t="s">
        <v>1339</v>
      </c>
    </row>
    <row r="150" s="2" customFormat="1" ht="21.75" customHeight="1">
      <c r="A150" s="39"/>
      <c r="B150" s="40"/>
      <c r="C150" s="219" t="s">
        <v>246</v>
      </c>
      <c r="D150" s="219" t="s">
        <v>157</v>
      </c>
      <c r="E150" s="220" t="s">
        <v>1340</v>
      </c>
      <c r="F150" s="221" t="s">
        <v>1341</v>
      </c>
      <c r="G150" s="222" t="s">
        <v>354</v>
      </c>
      <c r="H150" s="223">
        <v>5</v>
      </c>
      <c r="I150" s="224"/>
      <c r="J150" s="225">
        <f>ROUND(I150*H150,2)</f>
        <v>0</v>
      </c>
      <c r="K150" s="221" t="s">
        <v>1</v>
      </c>
      <c r="L150" s="45"/>
      <c r="M150" s="226" t="s">
        <v>1</v>
      </c>
      <c r="N150" s="227" t="s">
        <v>38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162</v>
      </c>
      <c r="AT150" s="230" t="s">
        <v>157</v>
      </c>
      <c r="AU150" s="230" t="s">
        <v>73</v>
      </c>
      <c r="AY150" s="18" t="s">
        <v>155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81</v>
      </c>
      <c r="BK150" s="231">
        <f>ROUND(I150*H150,2)</f>
        <v>0</v>
      </c>
      <c r="BL150" s="18" t="s">
        <v>162</v>
      </c>
      <c r="BM150" s="230" t="s">
        <v>1342</v>
      </c>
    </row>
    <row r="151" s="2" customFormat="1" ht="21.75" customHeight="1">
      <c r="A151" s="39"/>
      <c r="B151" s="40"/>
      <c r="C151" s="219" t="s">
        <v>414</v>
      </c>
      <c r="D151" s="219" t="s">
        <v>157</v>
      </c>
      <c r="E151" s="220" t="s">
        <v>1343</v>
      </c>
      <c r="F151" s="221" t="s">
        <v>1344</v>
      </c>
      <c r="G151" s="222" t="s">
        <v>354</v>
      </c>
      <c r="H151" s="223">
        <v>3</v>
      </c>
      <c r="I151" s="224"/>
      <c r="J151" s="225">
        <f>ROUND(I151*H151,2)</f>
        <v>0</v>
      </c>
      <c r="K151" s="221" t="s">
        <v>1</v>
      </c>
      <c r="L151" s="45"/>
      <c r="M151" s="226" t="s">
        <v>1</v>
      </c>
      <c r="N151" s="227" t="s">
        <v>38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162</v>
      </c>
      <c r="AT151" s="230" t="s">
        <v>157</v>
      </c>
      <c r="AU151" s="230" t="s">
        <v>73</v>
      </c>
      <c r="AY151" s="18" t="s">
        <v>155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81</v>
      </c>
      <c r="BK151" s="231">
        <f>ROUND(I151*H151,2)</f>
        <v>0</v>
      </c>
      <c r="BL151" s="18" t="s">
        <v>162</v>
      </c>
      <c r="BM151" s="230" t="s">
        <v>1345</v>
      </c>
    </row>
    <row r="152" s="2" customFormat="1" ht="21.75" customHeight="1">
      <c r="A152" s="39"/>
      <c r="B152" s="40"/>
      <c r="C152" s="219" t="s">
        <v>253</v>
      </c>
      <c r="D152" s="219" t="s">
        <v>157</v>
      </c>
      <c r="E152" s="220" t="s">
        <v>1346</v>
      </c>
      <c r="F152" s="221" t="s">
        <v>1347</v>
      </c>
      <c r="G152" s="222" t="s">
        <v>354</v>
      </c>
      <c r="H152" s="223">
        <v>16</v>
      </c>
      <c r="I152" s="224"/>
      <c r="J152" s="225">
        <f>ROUND(I152*H152,2)</f>
        <v>0</v>
      </c>
      <c r="K152" s="221" t="s">
        <v>1</v>
      </c>
      <c r="L152" s="45"/>
      <c r="M152" s="226" t="s">
        <v>1</v>
      </c>
      <c r="N152" s="227" t="s">
        <v>38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162</v>
      </c>
      <c r="AT152" s="230" t="s">
        <v>157</v>
      </c>
      <c r="AU152" s="230" t="s">
        <v>73</v>
      </c>
      <c r="AY152" s="18" t="s">
        <v>155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81</v>
      </c>
      <c r="BK152" s="231">
        <f>ROUND(I152*H152,2)</f>
        <v>0</v>
      </c>
      <c r="BL152" s="18" t="s">
        <v>162</v>
      </c>
      <c r="BM152" s="230" t="s">
        <v>1348</v>
      </c>
    </row>
    <row r="153" s="2" customFormat="1" ht="44.25" customHeight="1">
      <c r="A153" s="39"/>
      <c r="B153" s="40"/>
      <c r="C153" s="219" t="s">
        <v>426</v>
      </c>
      <c r="D153" s="219" t="s">
        <v>157</v>
      </c>
      <c r="E153" s="220" t="s">
        <v>1349</v>
      </c>
      <c r="F153" s="221" t="s">
        <v>1350</v>
      </c>
      <c r="G153" s="222" t="s">
        <v>354</v>
      </c>
      <c r="H153" s="223">
        <v>112</v>
      </c>
      <c r="I153" s="224"/>
      <c r="J153" s="225">
        <f>ROUND(I153*H153,2)</f>
        <v>0</v>
      </c>
      <c r="K153" s="221" t="s">
        <v>1</v>
      </c>
      <c r="L153" s="45"/>
      <c r="M153" s="226" t="s">
        <v>1</v>
      </c>
      <c r="N153" s="227" t="s">
        <v>38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162</v>
      </c>
      <c r="AT153" s="230" t="s">
        <v>157</v>
      </c>
      <c r="AU153" s="230" t="s">
        <v>73</v>
      </c>
      <c r="AY153" s="18" t="s">
        <v>155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81</v>
      </c>
      <c r="BK153" s="231">
        <f>ROUND(I153*H153,2)</f>
        <v>0</v>
      </c>
      <c r="BL153" s="18" t="s">
        <v>162</v>
      </c>
      <c r="BM153" s="230" t="s">
        <v>1351</v>
      </c>
    </row>
    <row r="154" s="2" customFormat="1" ht="24.15" customHeight="1">
      <c r="A154" s="39"/>
      <c r="B154" s="40"/>
      <c r="C154" s="219" t="s">
        <v>258</v>
      </c>
      <c r="D154" s="219" t="s">
        <v>157</v>
      </c>
      <c r="E154" s="220" t="s">
        <v>1352</v>
      </c>
      <c r="F154" s="221" t="s">
        <v>1353</v>
      </c>
      <c r="G154" s="222" t="s">
        <v>160</v>
      </c>
      <c r="H154" s="223">
        <v>31</v>
      </c>
      <c r="I154" s="224"/>
      <c r="J154" s="225">
        <f>ROUND(I154*H154,2)</f>
        <v>0</v>
      </c>
      <c r="K154" s="221" t="s">
        <v>1</v>
      </c>
      <c r="L154" s="45"/>
      <c r="M154" s="226" t="s">
        <v>1</v>
      </c>
      <c r="N154" s="227" t="s">
        <v>38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162</v>
      </c>
      <c r="AT154" s="230" t="s">
        <v>157</v>
      </c>
      <c r="AU154" s="230" t="s">
        <v>73</v>
      </c>
      <c r="AY154" s="18" t="s">
        <v>155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81</v>
      </c>
      <c r="BK154" s="231">
        <f>ROUND(I154*H154,2)</f>
        <v>0</v>
      </c>
      <c r="BL154" s="18" t="s">
        <v>162</v>
      </c>
      <c r="BM154" s="230" t="s">
        <v>1354</v>
      </c>
    </row>
    <row r="155" s="2" customFormat="1" ht="24.15" customHeight="1">
      <c r="A155" s="39"/>
      <c r="B155" s="40"/>
      <c r="C155" s="219" t="s">
        <v>437</v>
      </c>
      <c r="D155" s="219" t="s">
        <v>157</v>
      </c>
      <c r="E155" s="220" t="s">
        <v>1355</v>
      </c>
      <c r="F155" s="221" t="s">
        <v>1356</v>
      </c>
      <c r="G155" s="222" t="s">
        <v>160</v>
      </c>
      <c r="H155" s="223">
        <v>2</v>
      </c>
      <c r="I155" s="224"/>
      <c r="J155" s="225">
        <f>ROUND(I155*H155,2)</f>
        <v>0</v>
      </c>
      <c r="K155" s="221" t="s">
        <v>1</v>
      </c>
      <c r="L155" s="45"/>
      <c r="M155" s="226" t="s">
        <v>1</v>
      </c>
      <c r="N155" s="227" t="s">
        <v>38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162</v>
      </c>
      <c r="AT155" s="230" t="s">
        <v>157</v>
      </c>
      <c r="AU155" s="230" t="s">
        <v>73</v>
      </c>
      <c r="AY155" s="18" t="s">
        <v>155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81</v>
      </c>
      <c r="BK155" s="231">
        <f>ROUND(I155*H155,2)</f>
        <v>0</v>
      </c>
      <c r="BL155" s="18" t="s">
        <v>162</v>
      </c>
      <c r="BM155" s="230" t="s">
        <v>1357</v>
      </c>
    </row>
    <row r="156" s="2" customFormat="1" ht="76.35" customHeight="1">
      <c r="A156" s="39"/>
      <c r="B156" s="40"/>
      <c r="C156" s="219" t="s">
        <v>264</v>
      </c>
      <c r="D156" s="219" t="s">
        <v>157</v>
      </c>
      <c r="E156" s="220" t="s">
        <v>1358</v>
      </c>
      <c r="F156" s="221" t="s">
        <v>1359</v>
      </c>
      <c r="G156" s="222" t="s">
        <v>1265</v>
      </c>
      <c r="H156" s="223">
        <v>9</v>
      </c>
      <c r="I156" s="224"/>
      <c r="J156" s="225">
        <f>ROUND(I156*H156,2)</f>
        <v>0</v>
      </c>
      <c r="K156" s="221" t="s">
        <v>1</v>
      </c>
      <c r="L156" s="45"/>
      <c r="M156" s="226" t="s">
        <v>1</v>
      </c>
      <c r="N156" s="227" t="s">
        <v>38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162</v>
      </c>
      <c r="AT156" s="230" t="s">
        <v>157</v>
      </c>
      <c r="AU156" s="230" t="s">
        <v>73</v>
      </c>
      <c r="AY156" s="18" t="s">
        <v>155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81</v>
      </c>
      <c r="BK156" s="231">
        <f>ROUND(I156*H156,2)</f>
        <v>0</v>
      </c>
      <c r="BL156" s="18" t="s">
        <v>162</v>
      </c>
      <c r="BM156" s="230" t="s">
        <v>1360</v>
      </c>
    </row>
    <row r="157" s="2" customFormat="1" ht="76.35" customHeight="1">
      <c r="A157" s="39"/>
      <c r="B157" s="40"/>
      <c r="C157" s="219" t="s">
        <v>445</v>
      </c>
      <c r="D157" s="219" t="s">
        <v>157</v>
      </c>
      <c r="E157" s="220" t="s">
        <v>1361</v>
      </c>
      <c r="F157" s="221" t="s">
        <v>1362</v>
      </c>
      <c r="G157" s="222" t="s">
        <v>1265</v>
      </c>
      <c r="H157" s="223">
        <v>4</v>
      </c>
      <c r="I157" s="224"/>
      <c r="J157" s="225">
        <f>ROUND(I157*H157,2)</f>
        <v>0</v>
      </c>
      <c r="K157" s="221" t="s">
        <v>1</v>
      </c>
      <c r="L157" s="45"/>
      <c r="M157" s="226" t="s">
        <v>1</v>
      </c>
      <c r="N157" s="227" t="s">
        <v>38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162</v>
      </c>
      <c r="AT157" s="230" t="s">
        <v>157</v>
      </c>
      <c r="AU157" s="230" t="s">
        <v>73</v>
      </c>
      <c r="AY157" s="18" t="s">
        <v>155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81</v>
      </c>
      <c r="BK157" s="231">
        <f>ROUND(I157*H157,2)</f>
        <v>0</v>
      </c>
      <c r="BL157" s="18" t="s">
        <v>162</v>
      </c>
      <c r="BM157" s="230" t="s">
        <v>1363</v>
      </c>
    </row>
    <row r="158" s="2" customFormat="1" ht="76.35" customHeight="1">
      <c r="A158" s="39"/>
      <c r="B158" s="40"/>
      <c r="C158" s="219" t="s">
        <v>271</v>
      </c>
      <c r="D158" s="219" t="s">
        <v>157</v>
      </c>
      <c r="E158" s="220" t="s">
        <v>1364</v>
      </c>
      <c r="F158" s="221" t="s">
        <v>1365</v>
      </c>
      <c r="G158" s="222" t="s">
        <v>1265</v>
      </c>
      <c r="H158" s="223">
        <v>25</v>
      </c>
      <c r="I158" s="224"/>
      <c r="J158" s="225">
        <f>ROUND(I158*H158,2)</f>
        <v>0</v>
      </c>
      <c r="K158" s="221" t="s">
        <v>1</v>
      </c>
      <c r="L158" s="45"/>
      <c r="M158" s="226" t="s">
        <v>1</v>
      </c>
      <c r="N158" s="227" t="s">
        <v>38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162</v>
      </c>
      <c r="AT158" s="230" t="s">
        <v>157</v>
      </c>
      <c r="AU158" s="230" t="s">
        <v>73</v>
      </c>
      <c r="AY158" s="18" t="s">
        <v>155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81</v>
      </c>
      <c r="BK158" s="231">
        <f>ROUND(I158*H158,2)</f>
        <v>0</v>
      </c>
      <c r="BL158" s="18" t="s">
        <v>162</v>
      </c>
      <c r="BM158" s="230" t="s">
        <v>1366</v>
      </c>
    </row>
    <row r="159" s="2" customFormat="1" ht="76.35" customHeight="1">
      <c r="A159" s="39"/>
      <c r="B159" s="40"/>
      <c r="C159" s="219" t="s">
        <v>481</v>
      </c>
      <c r="D159" s="219" t="s">
        <v>157</v>
      </c>
      <c r="E159" s="220" t="s">
        <v>1367</v>
      </c>
      <c r="F159" s="221" t="s">
        <v>1368</v>
      </c>
      <c r="G159" s="222" t="s">
        <v>1265</v>
      </c>
      <c r="H159" s="223">
        <v>2</v>
      </c>
      <c r="I159" s="224"/>
      <c r="J159" s="225">
        <f>ROUND(I159*H159,2)</f>
        <v>0</v>
      </c>
      <c r="K159" s="221" t="s">
        <v>1</v>
      </c>
      <c r="L159" s="45"/>
      <c r="M159" s="226" t="s">
        <v>1</v>
      </c>
      <c r="N159" s="227" t="s">
        <v>38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162</v>
      </c>
      <c r="AT159" s="230" t="s">
        <v>157</v>
      </c>
      <c r="AU159" s="230" t="s">
        <v>73</v>
      </c>
      <c r="AY159" s="18" t="s">
        <v>155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81</v>
      </c>
      <c r="BK159" s="231">
        <f>ROUND(I159*H159,2)</f>
        <v>0</v>
      </c>
      <c r="BL159" s="18" t="s">
        <v>162</v>
      </c>
      <c r="BM159" s="230" t="s">
        <v>1369</v>
      </c>
    </row>
    <row r="160" s="2" customFormat="1" ht="66.75" customHeight="1">
      <c r="A160" s="39"/>
      <c r="B160" s="40"/>
      <c r="C160" s="219" t="s">
        <v>279</v>
      </c>
      <c r="D160" s="219" t="s">
        <v>157</v>
      </c>
      <c r="E160" s="220" t="s">
        <v>1370</v>
      </c>
      <c r="F160" s="221" t="s">
        <v>1371</v>
      </c>
      <c r="G160" s="222" t="s">
        <v>1265</v>
      </c>
      <c r="H160" s="223">
        <v>1</v>
      </c>
      <c r="I160" s="224"/>
      <c r="J160" s="225">
        <f>ROUND(I160*H160,2)</f>
        <v>0</v>
      </c>
      <c r="K160" s="221" t="s">
        <v>1</v>
      </c>
      <c r="L160" s="45"/>
      <c r="M160" s="226" t="s">
        <v>1</v>
      </c>
      <c r="N160" s="227" t="s">
        <v>38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162</v>
      </c>
      <c r="AT160" s="230" t="s">
        <v>157</v>
      </c>
      <c r="AU160" s="230" t="s">
        <v>73</v>
      </c>
      <c r="AY160" s="18" t="s">
        <v>155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81</v>
      </c>
      <c r="BK160" s="231">
        <f>ROUND(I160*H160,2)</f>
        <v>0</v>
      </c>
      <c r="BL160" s="18" t="s">
        <v>162</v>
      </c>
      <c r="BM160" s="230" t="s">
        <v>1372</v>
      </c>
    </row>
    <row r="161" s="2" customFormat="1" ht="66.75" customHeight="1">
      <c r="A161" s="39"/>
      <c r="B161" s="40"/>
      <c r="C161" s="219" t="s">
        <v>501</v>
      </c>
      <c r="D161" s="219" t="s">
        <v>157</v>
      </c>
      <c r="E161" s="220" t="s">
        <v>1373</v>
      </c>
      <c r="F161" s="221" t="s">
        <v>1374</v>
      </c>
      <c r="G161" s="222" t="s">
        <v>1265</v>
      </c>
      <c r="H161" s="223">
        <v>3</v>
      </c>
      <c r="I161" s="224"/>
      <c r="J161" s="225">
        <f>ROUND(I161*H161,2)</f>
        <v>0</v>
      </c>
      <c r="K161" s="221" t="s">
        <v>1</v>
      </c>
      <c r="L161" s="45"/>
      <c r="M161" s="226" t="s">
        <v>1</v>
      </c>
      <c r="N161" s="227" t="s">
        <v>38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162</v>
      </c>
      <c r="AT161" s="230" t="s">
        <v>157</v>
      </c>
      <c r="AU161" s="230" t="s">
        <v>73</v>
      </c>
      <c r="AY161" s="18" t="s">
        <v>155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81</v>
      </c>
      <c r="BK161" s="231">
        <f>ROUND(I161*H161,2)</f>
        <v>0</v>
      </c>
      <c r="BL161" s="18" t="s">
        <v>162</v>
      </c>
      <c r="BM161" s="230" t="s">
        <v>1375</v>
      </c>
    </row>
    <row r="162" s="2" customFormat="1" ht="66.75" customHeight="1">
      <c r="A162" s="39"/>
      <c r="B162" s="40"/>
      <c r="C162" s="219" t="s">
        <v>282</v>
      </c>
      <c r="D162" s="219" t="s">
        <v>157</v>
      </c>
      <c r="E162" s="220" t="s">
        <v>1376</v>
      </c>
      <c r="F162" s="221" t="s">
        <v>1377</v>
      </c>
      <c r="G162" s="222" t="s">
        <v>1265</v>
      </c>
      <c r="H162" s="223">
        <v>1</v>
      </c>
      <c r="I162" s="224"/>
      <c r="J162" s="225">
        <f>ROUND(I162*H162,2)</f>
        <v>0</v>
      </c>
      <c r="K162" s="221" t="s">
        <v>1</v>
      </c>
      <c r="L162" s="45"/>
      <c r="M162" s="226" t="s">
        <v>1</v>
      </c>
      <c r="N162" s="227" t="s">
        <v>38</v>
      </c>
      <c r="O162" s="92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162</v>
      </c>
      <c r="AT162" s="230" t="s">
        <v>157</v>
      </c>
      <c r="AU162" s="230" t="s">
        <v>73</v>
      </c>
      <c r="AY162" s="18" t="s">
        <v>155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81</v>
      </c>
      <c r="BK162" s="231">
        <f>ROUND(I162*H162,2)</f>
        <v>0</v>
      </c>
      <c r="BL162" s="18" t="s">
        <v>162</v>
      </c>
      <c r="BM162" s="230" t="s">
        <v>1378</v>
      </c>
    </row>
    <row r="163" s="2" customFormat="1" ht="76.35" customHeight="1">
      <c r="A163" s="39"/>
      <c r="B163" s="40"/>
      <c r="C163" s="219" t="s">
        <v>510</v>
      </c>
      <c r="D163" s="219" t="s">
        <v>157</v>
      </c>
      <c r="E163" s="220" t="s">
        <v>1379</v>
      </c>
      <c r="F163" s="221" t="s">
        <v>1380</v>
      </c>
      <c r="G163" s="222" t="s">
        <v>1265</v>
      </c>
      <c r="H163" s="223">
        <v>2</v>
      </c>
      <c r="I163" s="224"/>
      <c r="J163" s="225">
        <f>ROUND(I163*H163,2)</f>
        <v>0</v>
      </c>
      <c r="K163" s="221" t="s">
        <v>1</v>
      </c>
      <c r="L163" s="45"/>
      <c r="M163" s="226" t="s">
        <v>1</v>
      </c>
      <c r="N163" s="227" t="s">
        <v>38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162</v>
      </c>
      <c r="AT163" s="230" t="s">
        <v>157</v>
      </c>
      <c r="AU163" s="230" t="s">
        <v>73</v>
      </c>
      <c r="AY163" s="18" t="s">
        <v>155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81</v>
      </c>
      <c r="BK163" s="231">
        <f>ROUND(I163*H163,2)</f>
        <v>0</v>
      </c>
      <c r="BL163" s="18" t="s">
        <v>162</v>
      </c>
      <c r="BM163" s="230" t="s">
        <v>1381</v>
      </c>
    </row>
    <row r="164" s="2" customFormat="1" ht="76.35" customHeight="1">
      <c r="A164" s="39"/>
      <c r="B164" s="40"/>
      <c r="C164" s="219" t="s">
        <v>340</v>
      </c>
      <c r="D164" s="219" t="s">
        <v>157</v>
      </c>
      <c r="E164" s="220" t="s">
        <v>1382</v>
      </c>
      <c r="F164" s="221" t="s">
        <v>1383</v>
      </c>
      <c r="G164" s="222" t="s">
        <v>1265</v>
      </c>
      <c r="H164" s="223">
        <v>2</v>
      </c>
      <c r="I164" s="224"/>
      <c r="J164" s="225">
        <f>ROUND(I164*H164,2)</f>
        <v>0</v>
      </c>
      <c r="K164" s="221" t="s">
        <v>1</v>
      </c>
      <c r="L164" s="45"/>
      <c r="M164" s="226" t="s">
        <v>1</v>
      </c>
      <c r="N164" s="227" t="s">
        <v>38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162</v>
      </c>
      <c r="AT164" s="230" t="s">
        <v>157</v>
      </c>
      <c r="AU164" s="230" t="s">
        <v>73</v>
      </c>
      <c r="AY164" s="18" t="s">
        <v>155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81</v>
      </c>
      <c r="BK164" s="231">
        <f>ROUND(I164*H164,2)</f>
        <v>0</v>
      </c>
      <c r="BL164" s="18" t="s">
        <v>162</v>
      </c>
      <c r="BM164" s="230" t="s">
        <v>1384</v>
      </c>
    </row>
    <row r="165" s="2" customFormat="1" ht="76.35" customHeight="1">
      <c r="A165" s="39"/>
      <c r="B165" s="40"/>
      <c r="C165" s="219" t="s">
        <v>518</v>
      </c>
      <c r="D165" s="219" t="s">
        <v>157</v>
      </c>
      <c r="E165" s="220" t="s">
        <v>1385</v>
      </c>
      <c r="F165" s="221" t="s">
        <v>1386</v>
      </c>
      <c r="G165" s="222" t="s">
        <v>1265</v>
      </c>
      <c r="H165" s="223">
        <v>2</v>
      </c>
      <c r="I165" s="224"/>
      <c r="J165" s="225">
        <f>ROUND(I165*H165,2)</f>
        <v>0</v>
      </c>
      <c r="K165" s="221" t="s">
        <v>1</v>
      </c>
      <c r="L165" s="45"/>
      <c r="M165" s="226" t="s">
        <v>1</v>
      </c>
      <c r="N165" s="227" t="s">
        <v>38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162</v>
      </c>
      <c r="AT165" s="230" t="s">
        <v>157</v>
      </c>
      <c r="AU165" s="230" t="s">
        <v>73</v>
      </c>
      <c r="AY165" s="18" t="s">
        <v>155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81</v>
      </c>
      <c r="BK165" s="231">
        <f>ROUND(I165*H165,2)</f>
        <v>0</v>
      </c>
      <c r="BL165" s="18" t="s">
        <v>162</v>
      </c>
      <c r="BM165" s="230" t="s">
        <v>1387</v>
      </c>
    </row>
    <row r="166" s="2" customFormat="1" ht="76.35" customHeight="1">
      <c r="A166" s="39"/>
      <c r="B166" s="40"/>
      <c r="C166" s="219" t="s">
        <v>346</v>
      </c>
      <c r="D166" s="219" t="s">
        <v>157</v>
      </c>
      <c r="E166" s="220" t="s">
        <v>1388</v>
      </c>
      <c r="F166" s="221" t="s">
        <v>1389</v>
      </c>
      <c r="G166" s="222" t="s">
        <v>1265</v>
      </c>
      <c r="H166" s="223">
        <v>2</v>
      </c>
      <c r="I166" s="224"/>
      <c r="J166" s="225">
        <f>ROUND(I166*H166,2)</f>
        <v>0</v>
      </c>
      <c r="K166" s="221" t="s">
        <v>1</v>
      </c>
      <c r="L166" s="45"/>
      <c r="M166" s="226" t="s">
        <v>1</v>
      </c>
      <c r="N166" s="227" t="s">
        <v>38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162</v>
      </c>
      <c r="AT166" s="230" t="s">
        <v>157</v>
      </c>
      <c r="AU166" s="230" t="s">
        <v>73</v>
      </c>
      <c r="AY166" s="18" t="s">
        <v>155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81</v>
      </c>
      <c r="BK166" s="231">
        <f>ROUND(I166*H166,2)</f>
        <v>0</v>
      </c>
      <c r="BL166" s="18" t="s">
        <v>162</v>
      </c>
      <c r="BM166" s="230" t="s">
        <v>1390</v>
      </c>
    </row>
    <row r="167" s="2" customFormat="1" ht="76.35" customHeight="1">
      <c r="A167" s="39"/>
      <c r="B167" s="40"/>
      <c r="C167" s="219" t="s">
        <v>547</v>
      </c>
      <c r="D167" s="219" t="s">
        <v>157</v>
      </c>
      <c r="E167" s="220" t="s">
        <v>1391</v>
      </c>
      <c r="F167" s="221" t="s">
        <v>1392</v>
      </c>
      <c r="G167" s="222" t="s">
        <v>1265</v>
      </c>
      <c r="H167" s="223">
        <v>2</v>
      </c>
      <c r="I167" s="224"/>
      <c r="J167" s="225">
        <f>ROUND(I167*H167,2)</f>
        <v>0</v>
      </c>
      <c r="K167" s="221" t="s">
        <v>1</v>
      </c>
      <c r="L167" s="45"/>
      <c r="M167" s="226" t="s">
        <v>1</v>
      </c>
      <c r="N167" s="227" t="s">
        <v>38</v>
      </c>
      <c r="O167" s="92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162</v>
      </c>
      <c r="AT167" s="230" t="s">
        <v>157</v>
      </c>
      <c r="AU167" s="230" t="s">
        <v>73</v>
      </c>
      <c r="AY167" s="18" t="s">
        <v>155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81</v>
      </c>
      <c r="BK167" s="231">
        <f>ROUND(I167*H167,2)</f>
        <v>0</v>
      </c>
      <c r="BL167" s="18" t="s">
        <v>162</v>
      </c>
      <c r="BM167" s="230" t="s">
        <v>1393</v>
      </c>
    </row>
    <row r="168" s="2" customFormat="1" ht="76.35" customHeight="1">
      <c r="A168" s="39"/>
      <c r="B168" s="40"/>
      <c r="C168" s="219" t="s">
        <v>355</v>
      </c>
      <c r="D168" s="219" t="s">
        <v>157</v>
      </c>
      <c r="E168" s="220" t="s">
        <v>1394</v>
      </c>
      <c r="F168" s="221" t="s">
        <v>1395</v>
      </c>
      <c r="G168" s="222" t="s">
        <v>1265</v>
      </c>
      <c r="H168" s="223">
        <v>2</v>
      </c>
      <c r="I168" s="224"/>
      <c r="J168" s="225">
        <f>ROUND(I168*H168,2)</f>
        <v>0</v>
      </c>
      <c r="K168" s="221" t="s">
        <v>1</v>
      </c>
      <c r="L168" s="45"/>
      <c r="M168" s="226" t="s">
        <v>1</v>
      </c>
      <c r="N168" s="227" t="s">
        <v>38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162</v>
      </c>
      <c r="AT168" s="230" t="s">
        <v>157</v>
      </c>
      <c r="AU168" s="230" t="s">
        <v>73</v>
      </c>
      <c r="AY168" s="18" t="s">
        <v>155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81</v>
      </c>
      <c r="BK168" s="231">
        <f>ROUND(I168*H168,2)</f>
        <v>0</v>
      </c>
      <c r="BL168" s="18" t="s">
        <v>162</v>
      </c>
      <c r="BM168" s="230" t="s">
        <v>1396</v>
      </c>
    </row>
    <row r="169" s="2" customFormat="1" ht="78" customHeight="1">
      <c r="A169" s="39"/>
      <c r="B169" s="40"/>
      <c r="C169" s="219" t="s">
        <v>556</v>
      </c>
      <c r="D169" s="219" t="s">
        <v>157</v>
      </c>
      <c r="E169" s="220" t="s">
        <v>1397</v>
      </c>
      <c r="F169" s="221" t="s">
        <v>1398</v>
      </c>
      <c r="G169" s="222" t="s">
        <v>354</v>
      </c>
      <c r="H169" s="223">
        <v>11</v>
      </c>
      <c r="I169" s="224"/>
      <c r="J169" s="225">
        <f>ROUND(I169*H169,2)</f>
        <v>0</v>
      </c>
      <c r="K169" s="221" t="s">
        <v>1</v>
      </c>
      <c r="L169" s="45"/>
      <c r="M169" s="226" t="s">
        <v>1</v>
      </c>
      <c r="N169" s="227" t="s">
        <v>38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162</v>
      </c>
      <c r="AT169" s="230" t="s">
        <v>157</v>
      </c>
      <c r="AU169" s="230" t="s">
        <v>73</v>
      </c>
      <c r="AY169" s="18" t="s">
        <v>155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81</v>
      </c>
      <c r="BK169" s="231">
        <f>ROUND(I169*H169,2)</f>
        <v>0</v>
      </c>
      <c r="BL169" s="18" t="s">
        <v>162</v>
      </c>
      <c r="BM169" s="230" t="s">
        <v>1399</v>
      </c>
    </row>
    <row r="170" s="2" customFormat="1" ht="78" customHeight="1">
      <c r="A170" s="39"/>
      <c r="B170" s="40"/>
      <c r="C170" s="219" t="s">
        <v>375</v>
      </c>
      <c r="D170" s="219" t="s">
        <v>157</v>
      </c>
      <c r="E170" s="220" t="s">
        <v>1400</v>
      </c>
      <c r="F170" s="221" t="s">
        <v>1401</v>
      </c>
      <c r="G170" s="222" t="s">
        <v>354</v>
      </c>
      <c r="H170" s="223">
        <v>15</v>
      </c>
      <c r="I170" s="224"/>
      <c r="J170" s="225">
        <f>ROUND(I170*H170,2)</f>
        <v>0</v>
      </c>
      <c r="K170" s="221" t="s">
        <v>1</v>
      </c>
      <c r="L170" s="45"/>
      <c r="M170" s="226" t="s">
        <v>1</v>
      </c>
      <c r="N170" s="227" t="s">
        <v>38</v>
      </c>
      <c r="O170" s="92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162</v>
      </c>
      <c r="AT170" s="230" t="s">
        <v>157</v>
      </c>
      <c r="AU170" s="230" t="s">
        <v>73</v>
      </c>
      <c r="AY170" s="18" t="s">
        <v>155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81</v>
      </c>
      <c r="BK170" s="231">
        <f>ROUND(I170*H170,2)</f>
        <v>0</v>
      </c>
      <c r="BL170" s="18" t="s">
        <v>162</v>
      </c>
      <c r="BM170" s="230" t="s">
        <v>1402</v>
      </c>
    </row>
    <row r="171" s="2" customFormat="1" ht="78" customHeight="1">
      <c r="A171" s="39"/>
      <c r="B171" s="40"/>
      <c r="C171" s="219" t="s">
        <v>566</v>
      </c>
      <c r="D171" s="219" t="s">
        <v>157</v>
      </c>
      <c r="E171" s="220" t="s">
        <v>1403</v>
      </c>
      <c r="F171" s="221" t="s">
        <v>1404</v>
      </c>
      <c r="G171" s="222" t="s">
        <v>354</v>
      </c>
      <c r="H171" s="223">
        <v>88</v>
      </c>
      <c r="I171" s="224"/>
      <c r="J171" s="225">
        <f>ROUND(I171*H171,2)</f>
        <v>0</v>
      </c>
      <c r="K171" s="221" t="s">
        <v>1</v>
      </c>
      <c r="L171" s="45"/>
      <c r="M171" s="226" t="s">
        <v>1</v>
      </c>
      <c r="N171" s="227" t="s">
        <v>38</v>
      </c>
      <c r="O171" s="92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162</v>
      </c>
      <c r="AT171" s="230" t="s">
        <v>157</v>
      </c>
      <c r="AU171" s="230" t="s">
        <v>73</v>
      </c>
      <c r="AY171" s="18" t="s">
        <v>155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81</v>
      </c>
      <c r="BK171" s="231">
        <f>ROUND(I171*H171,2)</f>
        <v>0</v>
      </c>
      <c r="BL171" s="18" t="s">
        <v>162</v>
      </c>
      <c r="BM171" s="230" t="s">
        <v>1405</v>
      </c>
    </row>
    <row r="172" s="2" customFormat="1" ht="78" customHeight="1">
      <c r="A172" s="39"/>
      <c r="B172" s="40"/>
      <c r="C172" s="219" t="s">
        <v>377</v>
      </c>
      <c r="D172" s="219" t="s">
        <v>157</v>
      </c>
      <c r="E172" s="220" t="s">
        <v>1406</v>
      </c>
      <c r="F172" s="221" t="s">
        <v>1407</v>
      </c>
      <c r="G172" s="222" t="s">
        <v>354</v>
      </c>
      <c r="H172" s="223">
        <v>7</v>
      </c>
      <c r="I172" s="224"/>
      <c r="J172" s="225">
        <f>ROUND(I172*H172,2)</f>
        <v>0</v>
      </c>
      <c r="K172" s="221" t="s">
        <v>1</v>
      </c>
      <c r="L172" s="45"/>
      <c r="M172" s="226" t="s">
        <v>1</v>
      </c>
      <c r="N172" s="227" t="s">
        <v>38</v>
      </c>
      <c r="O172" s="92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162</v>
      </c>
      <c r="AT172" s="230" t="s">
        <v>157</v>
      </c>
      <c r="AU172" s="230" t="s">
        <v>73</v>
      </c>
      <c r="AY172" s="18" t="s">
        <v>155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81</v>
      </c>
      <c r="BK172" s="231">
        <f>ROUND(I172*H172,2)</f>
        <v>0</v>
      </c>
      <c r="BL172" s="18" t="s">
        <v>162</v>
      </c>
      <c r="BM172" s="230" t="s">
        <v>1408</v>
      </c>
    </row>
    <row r="173" s="2" customFormat="1" ht="78" customHeight="1">
      <c r="A173" s="39"/>
      <c r="B173" s="40"/>
      <c r="C173" s="219" t="s">
        <v>575</v>
      </c>
      <c r="D173" s="219" t="s">
        <v>157</v>
      </c>
      <c r="E173" s="220" t="s">
        <v>1409</v>
      </c>
      <c r="F173" s="221" t="s">
        <v>1410</v>
      </c>
      <c r="G173" s="222" t="s">
        <v>354</v>
      </c>
      <c r="H173" s="223">
        <v>22</v>
      </c>
      <c r="I173" s="224"/>
      <c r="J173" s="225">
        <f>ROUND(I173*H173,2)</f>
        <v>0</v>
      </c>
      <c r="K173" s="221" t="s">
        <v>1</v>
      </c>
      <c r="L173" s="45"/>
      <c r="M173" s="226" t="s">
        <v>1</v>
      </c>
      <c r="N173" s="227" t="s">
        <v>38</v>
      </c>
      <c r="O173" s="92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162</v>
      </c>
      <c r="AT173" s="230" t="s">
        <v>157</v>
      </c>
      <c r="AU173" s="230" t="s">
        <v>73</v>
      </c>
      <c r="AY173" s="18" t="s">
        <v>155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81</v>
      </c>
      <c r="BK173" s="231">
        <f>ROUND(I173*H173,2)</f>
        <v>0</v>
      </c>
      <c r="BL173" s="18" t="s">
        <v>162</v>
      </c>
      <c r="BM173" s="230" t="s">
        <v>1411</v>
      </c>
    </row>
    <row r="174" s="2" customFormat="1" ht="76.35" customHeight="1">
      <c r="A174" s="39"/>
      <c r="B174" s="40"/>
      <c r="C174" s="219" t="s">
        <v>399</v>
      </c>
      <c r="D174" s="219" t="s">
        <v>157</v>
      </c>
      <c r="E174" s="220" t="s">
        <v>1412</v>
      </c>
      <c r="F174" s="221" t="s">
        <v>1413</v>
      </c>
      <c r="G174" s="222" t="s">
        <v>1265</v>
      </c>
      <c r="H174" s="223">
        <v>1</v>
      </c>
      <c r="I174" s="224"/>
      <c r="J174" s="225">
        <f>ROUND(I174*H174,2)</f>
        <v>0</v>
      </c>
      <c r="K174" s="221" t="s">
        <v>1</v>
      </c>
      <c r="L174" s="45"/>
      <c r="M174" s="226" t="s">
        <v>1</v>
      </c>
      <c r="N174" s="227" t="s">
        <v>38</v>
      </c>
      <c r="O174" s="92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162</v>
      </c>
      <c r="AT174" s="230" t="s">
        <v>157</v>
      </c>
      <c r="AU174" s="230" t="s">
        <v>73</v>
      </c>
      <c r="AY174" s="18" t="s">
        <v>155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81</v>
      </c>
      <c r="BK174" s="231">
        <f>ROUND(I174*H174,2)</f>
        <v>0</v>
      </c>
      <c r="BL174" s="18" t="s">
        <v>162</v>
      </c>
      <c r="BM174" s="230" t="s">
        <v>1414</v>
      </c>
    </row>
    <row r="175" s="2" customFormat="1" ht="76.35" customHeight="1">
      <c r="A175" s="39"/>
      <c r="B175" s="40"/>
      <c r="C175" s="219" t="s">
        <v>597</v>
      </c>
      <c r="D175" s="219" t="s">
        <v>157</v>
      </c>
      <c r="E175" s="220" t="s">
        <v>1415</v>
      </c>
      <c r="F175" s="221" t="s">
        <v>1416</v>
      </c>
      <c r="G175" s="222" t="s">
        <v>1265</v>
      </c>
      <c r="H175" s="223">
        <v>1</v>
      </c>
      <c r="I175" s="224"/>
      <c r="J175" s="225">
        <f>ROUND(I175*H175,2)</f>
        <v>0</v>
      </c>
      <c r="K175" s="221" t="s">
        <v>1</v>
      </c>
      <c r="L175" s="45"/>
      <c r="M175" s="226" t="s">
        <v>1</v>
      </c>
      <c r="N175" s="227" t="s">
        <v>38</v>
      </c>
      <c r="O175" s="92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162</v>
      </c>
      <c r="AT175" s="230" t="s">
        <v>157</v>
      </c>
      <c r="AU175" s="230" t="s">
        <v>73</v>
      </c>
      <c r="AY175" s="18" t="s">
        <v>155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81</v>
      </c>
      <c r="BK175" s="231">
        <f>ROUND(I175*H175,2)</f>
        <v>0</v>
      </c>
      <c r="BL175" s="18" t="s">
        <v>162</v>
      </c>
      <c r="BM175" s="230" t="s">
        <v>1417</v>
      </c>
    </row>
    <row r="176" s="2" customFormat="1" ht="76.35" customHeight="1">
      <c r="A176" s="39"/>
      <c r="B176" s="40"/>
      <c r="C176" s="219" t="s">
        <v>403</v>
      </c>
      <c r="D176" s="219" t="s">
        <v>157</v>
      </c>
      <c r="E176" s="220" t="s">
        <v>1418</v>
      </c>
      <c r="F176" s="221" t="s">
        <v>1419</v>
      </c>
      <c r="G176" s="222" t="s">
        <v>1265</v>
      </c>
      <c r="H176" s="223">
        <v>1</v>
      </c>
      <c r="I176" s="224"/>
      <c r="J176" s="225">
        <f>ROUND(I176*H176,2)</f>
        <v>0</v>
      </c>
      <c r="K176" s="221" t="s">
        <v>1</v>
      </c>
      <c r="L176" s="45"/>
      <c r="M176" s="226" t="s">
        <v>1</v>
      </c>
      <c r="N176" s="227" t="s">
        <v>38</v>
      </c>
      <c r="O176" s="92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162</v>
      </c>
      <c r="AT176" s="230" t="s">
        <v>157</v>
      </c>
      <c r="AU176" s="230" t="s">
        <v>73</v>
      </c>
      <c r="AY176" s="18" t="s">
        <v>155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81</v>
      </c>
      <c r="BK176" s="231">
        <f>ROUND(I176*H176,2)</f>
        <v>0</v>
      </c>
      <c r="BL176" s="18" t="s">
        <v>162</v>
      </c>
      <c r="BM176" s="230" t="s">
        <v>1420</v>
      </c>
    </row>
    <row r="177" s="2" customFormat="1" ht="16.5" customHeight="1">
      <c r="A177" s="39"/>
      <c r="B177" s="40"/>
      <c r="C177" s="219" t="s">
        <v>606</v>
      </c>
      <c r="D177" s="219" t="s">
        <v>157</v>
      </c>
      <c r="E177" s="220" t="s">
        <v>1421</v>
      </c>
      <c r="F177" s="221" t="s">
        <v>1422</v>
      </c>
      <c r="G177" s="222" t="s">
        <v>562</v>
      </c>
      <c r="H177" s="223">
        <v>1</v>
      </c>
      <c r="I177" s="224"/>
      <c r="J177" s="225">
        <f>ROUND(I177*H177,2)</f>
        <v>0</v>
      </c>
      <c r="K177" s="221" t="s">
        <v>1</v>
      </c>
      <c r="L177" s="45"/>
      <c r="M177" s="226" t="s">
        <v>1</v>
      </c>
      <c r="N177" s="227" t="s">
        <v>38</v>
      </c>
      <c r="O177" s="92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200</v>
      </c>
      <c r="AT177" s="230" t="s">
        <v>157</v>
      </c>
      <c r="AU177" s="230" t="s">
        <v>73</v>
      </c>
      <c r="AY177" s="18" t="s">
        <v>155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81</v>
      </c>
      <c r="BK177" s="231">
        <f>ROUND(I177*H177,2)</f>
        <v>0</v>
      </c>
      <c r="BL177" s="18" t="s">
        <v>200</v>
      </c>
      <c r="BM177" s="230" t="s">
        <v>1423</v>
      </c>
    </row>
    <row r="178" s="2" customFormat="1" ht="16.5" customHeight="1">
      <c r="A178" s="39"/>
      <c r="B178" s="40"/>
      <c r="C178" s="219" t="s">
        <v>413</v>
      </c>
      <c r="D178" s="219" t="s">
        <v>157</v>
      </c>
      <c r="E178" s="220" t="s">
        <v>641</v>
      </c>
      <c r="F178" s="221" t="s">
        <v>1424</v>
      </c>
      <c r="G178" s="222" t="s">
        <v>562</v>
      </c>
      <c r="H178" s="223">
        <v>1</v>
      </c>
      <c r="I178" s="224"/>
      <c r="J178" s="225">
        <f>ROUND(I178*H178,2)</f>
        <v>0</v>
      </c>
      <c r="K178" s="221" t="s">
        <v>1</v>
      </c>
      <c r="L178" s="45"/>
      <c r="M178" s="226" t="s">
        <v>1</v>
      </c>
      <c r="N178" s="227" t="s">
        <v>38</v>
      </c>
      <c r="O178" s="92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200</v>
      </c>
      <c r="AT178" s="230" t="s">
        <v>157</v>
      </c>
      <c r="AU178" s="230" t="s">
        <v>73</v>
      </c>
      <c r="AY178" s="18" t="s">
        <v>155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81</v>
      </c>
      <c r="BK178" s="231">
        <f>ROUND(I178*H178,2)</f>
        <v>0</v>
      </c>
      <c r="BL178" s="18" t="s">
        <v>200</v>
      </c>
      <c r="BM178" s="230" t="s">
        <v>1425</v>
      </c>
    </row>
    <row r="179" s="2" customFormat="1" ht="16.5" customHeight="1">
      <c r="A179" s="39"/>
      <c r="B179" s="40"/>
      <c r="C179" s="219" t="s">
        <v>613</v>
      </c>
      <c r="D179" s="219" t="s">
        <v>157</v>
      </c>
      <c r="E179" s="220" t="s">
        <v>1426</v>
      </c>
      <c r="F179" s="221" t="s">
        <v>1427</v>
      </c>
      <c r="G179" s="222" t="s">
        <v>562</v>
      </c>
      <c r="H179" s="223">
        <v>1</v>
      </c>
      <c r="I179" s="224"/>
      <c r="J179" s="225">
        <f>ROUND(I179*H179,2)</f>
        <v>0</v>
      </c>
      <c r="K179" s="221" t="s">
        <v>1</v>
      </c>
      <c r="L179" s="45"/>
      <c r="M179" s="226" t="s">
        <v>1</v>
      </c>
      <c r="N179" s="227" t="s">
        <v>38</v>
      </c>
      <c r="O179" s="92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200</v>
      </c>
      <c r="AT179" s="230" t="s">
        <v>157</v>
      </c>
      <c r="AU179" s="230" t="s">
        <v>73</v>
      </c>
      <c r="AY179" s="18" t="s">
        <v>155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81</v>
      </c>
      <c r="BK179" s="231">
        <f>ROUND(I179*H179,2)</f>
        <v>0</v>
      </c>
      <c r="BL179" s="18" t="s">
        <v>200</v>
      </c>
      <c r="BM179" s="230" t="s">
        <v>1428</v>
      </c>
    </row>
    <row r="180" s="2" customFormat="1" ht="16.5" customHeight="1">
      <c r="A180" s="39"/>
      <c r="B180" s="40"/>
      <c r="C180" s="219" t="s">
        <v>417</v>
      </c>
      <c r="D180" s="219" t="s">
        <v>157</v>
      </c>
      <c r="E180" s="220" t="s">
        <v>644</v>
      </c>
      <c r="F180" s="221" t="s">
        <v>1429</v>
      </c>
      <c r="G180" s="222" t="s">
        <v>562</v>
      </c>
      <c r="H180" s="223">
        <v>1</v>
      </c>
      <c r="I180" s="224"/>
      <c r="J180" s="225">
        <f>ROUND(I180*H180,2)</f>
        <v>0</v>
      </c>
      <c r="K180" s="221" t="s">
        <v>1</v>
      </c>
      <c r="L180" s="45"/>
      <c r="M180" s="226" t="s">
        <v>1</v>
      </c>
      <c r="N180" s="227" t="s">
        <v>38</v>
      </c>
      <c r="O180" s="92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200</v>
      </c>
      <c r="AT180" s="230" t="s">
        <v>157</v>
      </c>
      <c r="AU180" s="230" t="s">
        <v>73</v>
      </c>
      <c r="AY180" s="18" t="s">
        <v>155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81</v>
      </c>
      <c r="BK180" s="231">
        <f>ROUND(I180*H180,2)</f>
        <v>0</v>
      </c>
      <c r="BL180" s="18" t="s">
        <v>200</v>
      </c>
      <c r="BM180" s="230" t="s">
        <v>1430</v>
      </c>
    </row>
    <row r="181" s="2" customFormat="1" ht="16.5" customHeight="1">
      <c r="A181" s="39"/>
      <c r="B181" s="40"/>
      <c r="C181" s="219" t="s">
        <v>622</v>
      </c>
      <c r="D181" s="219" t="s">
        <v>157</v>
      </c>
      <c r="E181" s="220" t="s">
        <v>1431</v>
      </c>
      <c r="F181" s="221" t="s">
        <v>1432</v>
      </c>
      <c r="G181" s="222" t="s">
        <v>562</v>
      </c>
      <c r="H181" s="223">
        <v>1</v>
      </c>
      <c r="I181" s="224"/>
      <c r="J181" s="225">
        <f>ROUND(I181*H181,2)</f>
        <v>0</v>
      </c>
      <c r="K181" s="221" t="s">
        <v>1</v>
      </c>
      <c r="L181" s="45"/>
      <c r="M181" s="226" t="s">
        <v>1</v>
      </c>
      <c r="N181" s="227" t="s">
        <v>38</v>
      </c>
      <c r="O181" s="92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200</v>
      </c>
      <c r="AT181" s="230" t="s">
        <v>157</v>
      </c>
      <c r="AU181" s="230" t="s">
        <v>73</v>
      </c>
      <c r="AY181" s="18" t="s">
        <v>155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81</v>
      </c>
      <c r="BK181" s="231">
        <f>ROUND(I181*H181,2)</f>
        <v>0</v>
      </c>
      <c r="BL181" s="18" t="s">
        <v>200</v>
      </c>
      <c r="BM181" s="230" t="s">
        <v>1433</v>
      </c>
    </row>
    <row r="182" s="12" customFormat="1" ht="25.92" customHeight="1">
      <c r="A182" s="12"/>
      <c r="B182" s="203"/>
      <c r="C182" s="204"/>
      <c r="D182" s="205" t="s">
        <v>72</v>
      </c>
      <c r="E182" s="206" t="s">
        <v>677</v>
      </c>
      <c r="F182" s="206" t="s">
        <v>678</v>
      </c>
      <c r="G182" s="204"/>
      <c r="H182" s="204"/>
      <c r="I182" s="207"/>
      <c r="J182" s="208">
        <f>BK182</f>
        <v>0</v>
      </c>
      <c r="K182" s="204"/>
      <c r="L182" s="209"/>
      <c r="M182" s="210"/>
      <c r="N182" s="211"/>
      <c r="O182" s="211"/>
      <c r="P182" s="212">
        <f>P183</f>
        <v>0</v>
      </c>
      <c r="Q182" s="211"/>
      <c r="R182" s="212">
        <f>R183</f>
        <v>0</v>
      </c>
      <c r="S182" s="211"/>
      <c r="T182" s="213">
        <f>T183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4" t="s">
        <v>83</v>
      </c>
      <c r="AT182" s="215" t="s">
        <v>72</v>
      </c>
      <c r="AU182" s="215" t="s">
        <v>73</v>
      </c>
      <c r="AY182" s="214" t="s">
        <v>155</v>
      </c>
      <c r="BK182" s="216">
        <f>BK183</f>
        <v>0</v>
      </c>
    </row>
    <row r="183" s="12" customFormat="1" ht="22.8" customHeight="1">
      <c r="A183" s="12"/>
      <c r="B183" s="203"/>
      <c r="C183" s="204"/>
      <c r="D183" s="205" t="s">
        <v>72</v>
      </c>
      <c r="E183" s="217" t="s">
        <v>846</v>
      </c>
      <c r="F183" s="217" t="s">
        <v>847</v>
      </c>
      <c r="G183" s="204"/>
      <c r="H183" s="204"/>
      <c r="I183" s="207"/>
      <c r="J183" s="218">
        <f>BK183</f>
        <v>0</v>
      </c>
      <c r="K183" s="204"/>
      <c r="L183" s="209"/>
      <c r="M183" s="210"/>
      <c r="N183" s="211"/>
      <c r="O183" s="211"/>
      <c r="P183" s="212">
        <f>SUM(P184:P192)</f>
        <v>0</v>
      </c>
      <c r="Q183" s="211"/>
      <c r="R183" s="212">
        <f>SUM(R184:R192)</f>
        <v>0</v>
      </c>
      <c r="S183" s="211"/>
      <c r="T183" s="213">
        <f>SUM(T184:T192)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4" t="s">
        <v>83</v>
      </c>
      <c r="AT183" s="215" t="s">
        <v>72</v>
      </c>
      <c r="AU183" s="215" t="s">
        <v>81</v>
      </c>
      <c r="AY183" s="214" t="s">
        <v>155</v>
      </c>
      <c r="BK183" s="216">
        <f>SUM(BK184:BK192)</f>
        <v>0</v>
      </c>
    </row>
    <row r="184" s="2" customFormat="1" ht="24.15" customHeight="1">
      <c r="A184" s="39"/>
      <c r="B184" s="40"/>
      <c r="C184" s="219" t="s">
        <v>423</v>
      </c>
      <c r="D184" s="219" t="s">
        <v>157</v>
      </c>
      <c r="E184" s="220" t="s">
        <v>849</v>
      </c>
      <c r="F184" s="221" t="s">
        <v>1434</v>
      </c>
      <c r="G184" s="222" t="s">
        <v>658</v>
      </c>
      <c r="H184" s="223">
        <v>0.46000000000000002</v>
      </c>
      <c r="I184" s="224"/>
      <c r="J184" s="225">
        <f>ROUND(I184*H184,2)</f>
        <v>0</v>
      </c>
      <c r="K184" s="221" t="s">
        <v>1</v>
      </c>
      <c r="L184" s="45"/>
      <c r="M184" s="226" t="s">
        <v>1</v>
      </c>
      <c r="N184" s="227" t="s">
        <v>38</v>
      </c>
      <c r="O184" s="92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200</v>
      </c>
      <c r="AT184" s="230" t="s">
        <v>157</v>
      </c>
      <c r="AU184" s="230" t="s">
        <v>83</v>
      </c>
      <c r="AY184" s="18" t="s">
        <v>155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81</v>
      </c>
      <c r="BK184" s="231">
        <f>ROUND(I184*H184,2)</f>
        <v>0</v>
      </c>
      <c r="BL184" s="18" t="s">
        <v>200</v>
      </c>
      <c r="BM184" s="230" t="s">
        <v>1435</v>
      </c>
    </row>
    <row r="185" s="13" customFormat="1">
      <c r="A185" s="13"/>
      <c r="B185" s="232"/>
      <c r="C185" s="233"/>
      <c r="D185" s="234" t="s">
        <v>163</v>
      </c>
      <c r="E185" s="235" t="s">
        <v>1</v>
      </c>
      <c r="F185" s="236" t="s">
        <v>1436</v>
      </c>
      <c r="G185" s="233"/>
      <c r="H185" s="235" t="s">
        <v>1</v>
      </c>
      <c r="I185" s="237"/>
      <c r="J185" s="233"/>
      <c r="K185" s="233"/>
      <c r="L185" s="238"/>
      <c r="M185" s="239"/>
      <c r="N185" s="240"/>
      <c r="O185" s="240"/>
      <c r="P185" s="240"/>
      <c r="Q185" s="240"/>
      <c r="R185" s="240"/>
      <c r="S185" s="240"/>
      <c r="T185" s="24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2" t="s">
        <v>163</v>
      </c>
      <c r="AU185" s="242" t="s">
        <v>83</v>
      </c>
      <c r="AV185" s="13" t="s">
        <v>81</v>
      </c>
      <c r="AW185" s="13" t="s">
        <v>30</v>
      </c>
      <c r="AX185" s="13" t="s">
        <v>73</v>
      </c>
      <c r="AY185" s="242" t="s">
        <v>155</v>
      </c>
    </row>
    <row r="186" s="14" customFormat="1">
      <c r="A186" s="14"/>
      <c r="B186" s="243"/>
      <c r="C186" s="244"/>
      <c r="D186" s="234" t="s">
        <v>163</v>
      </c>
      <c r="E186" s="245" t="s">
        <v>1</v>
      </c>
      <c r="F186" s="246" t="s">
        <v>1437</v>
      </c>
      <c r="G186" s="244"/>
      <c r="H186" s="247">
        <v>0.46000000000000002</v>
      </c>
      <c r="I186" s="248"/>
      <c r="J186" s="244"/>
      <c r="K186" s="244"/>
      <c r="L186" s="249"/>
      <c r="M186" s="250"/>
      <c r="N186" s="251"/>
      <c r="O186" s="251"/>
      <c r="P186" s="251"/>
      <c r="Q186" s="251"/>
      <c r="R186" s="251"/>
      <c r="S186" s="251"/>
      <c r="T186" s="25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3" t="s">
        <v>163</v>
      </c>
      <c r="AU186" s="253" t="s">
        <v>83</v>
      </c>
      <c r="AV186" s="14" t="s">
        <v>83</v>
      </c>
      <c r="AW186" s="14" t="s">
        <v>30</v>
      </c>
      <c r="AX186" s="14" t="s">
        <v>73</v>
      </c>
      <c r="AY186" s="253" t="s">
        <v>155</v>
      </c>
    </row>
    <row r="187" s="15" customFormat="1">
      <c r="A187" s="15"/>
      <c r="B187" s="254"/>
      <c r="C187" s="255"/>
      <c r="D187" s="234" t="s">
        <v>163</v>
      </c>
      <c r="E187" s="256" t="s">
        <v>1</v>
      </c>
      <c r="F187" s="257" t="s">
        <v>166</v>
      </c>
      <c r="G187" s="255"/>
      <c r="H187" s="258">
        <v>0.46000000000000002</v>
      </c>
      <c r="I187" s="259"/>
      <c r="J187" s="255"/>
      <c r="K187" s="255"/>
      <c r="L187" s="260"/>
      <c r="M187" s="261"/>
      <c r="N187" s="262"/>
      <c r="O187" s="262"/>
      <c r="P187" s="262"/>
      <c r="Q187" s="262"/>
      <c r="R187" s="262"/>
      <c r="S187" s="262"/>
      <c r="T187" s="263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4" t="s">
        <v>163</v>
      </c>
      <c r="AU187" s="264" t="s">
        <v>83</v>
      </c>
      <c r="AV187" s="15" t="s">
        <v>162</v>
      </c>
      <c r="AW187" s="15" t="s">
        <v>30</v>
      </c>
      <c r="AX187" s="15" t="s">
        <v>81</v>
      </c>
      <c r="AY187" s="264" t="s">
        <v>155</v>
      </c>
    </row>
    <row r="188" s="2" customFormat="1" ht="24.15" customHeight="1">
      <c r="A188" s="39"/>
      <c r="B188" s="40"/>
      <c r="C188" s="219" t="s">
        <v>631</v>
      </c>
      <c r="D188" s="219" t="s">
        <v>157</v>
      </c>
      <c r="E188" s="220" t="s">
        <v>1136</v>
      </c>
      <c r="F188" s="221" t="s">
        <v>1438</v>
      </c>
      <c r="G188" s="222" t="s">
        <v>658</v>
      </c>
      <c r="H188" s="223">
        <v>1.9550000000000001</v>
      </c>
      <c r="I188" s="224"/>
      <c r="J188" s="225">
        <f>ROUND(I188*H188,2)</f>
        <v>0</v>
      </c>
      <c r="K188" s="221" t="s">
        <v>1</v>
      </c>
      <c r="L188" s="45"/>
      <c r="M188" s="226" t="s">
        <v>1</v>
      </c>
      <c r="N188" s="227" t="s">
        <v>38</v>
      </c>
      <c r="O188" s="92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200</v>
      </c>
      <c r="AT188" s="230" t="s">
        <v>157</v>
      </c>
      <c r="AU188" s="230" t="s">
        <v>83</v>
      </c>
      <c r="AY188" s="18" t="s">
        <v>155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81</v>
      </c>
      <c r="BK188" s="231">
        <f>ROUND(I188*H188,2)</f>
        <v>0</v>
      </c>
      <c r="BL188" s="18" t="s">
        <v>200</v>
      </c>
      <c r="BM188" s="230" t="s">
        <v>1439</v>
      </c>
    </row>
    <row r="189" s="2" customFormat="1">
      <c r="A189" s="39"/>
      <c r="B189" s="40"/>
      <c r="C189" s="41"/>
      <c r="D189" s="234" t="s">
        <v>272</v>
      </c>
      <c r="E189" s="41"/>
      <c r="F189" s="275" t="s">
        <v>564</v>
      </c>
      <c r="G189" s="41"/>
      <c r="H189" s="41"/>
      <c r="I189" s="276"/>
      <c r="J189" s="41"/>
      <c r="K189" s="41"/>
      <c r="L189" s="45"/>
      <c r="M189" s="277"/>
      <c r="N189" s="278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272</v>
      </c>
      <c r="AU189" s="18" t="s">
        <v>83</v>
      </c>
    </row>
    <row r="190" s="13" customFormat="1">
      <c r="A190" s="13"/>
      <c r="B190" s="232"/>
      <c r="C190" s="233"/>
      <c r="D190" s="234" t="s">
        <v>163</v>
      </c>
      <c r="E190" s="235" t="s">
        <v>1</v>
      </c>
      <c r="F190" s="236" t="s">
        <v>856</v>
      </c>
      <c r="G190" s="233"/>
      <c r="H190" s="235" t="s">
        <v>1</v>
      </c>
      <c r="I190" s="237"/>
      <c r="J190" s="233"/>
      <c r="K190" s="233"/>
      <c r="L190" s="238"/>
      <c r="M190" s="239"/>
      <c r="N190" s="240"/>
      <c r="O190" s="240"/>
      <c r="P190" s="240"/>
      <c r="Q190" s="240"/>
      <c r="R190" s="240"/>
      <c r="S190" s="240"/>
      <c r="T190" s="24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2" t="s">
        <v>163</v>
      </c>
      <c r="AU190" s="242" t="s">
        <v>83</v>
      </c>
      <c r="AV190" s="13" t="s">
        <v>81</v>
      </c>
      <c r="AW190" s="13" t="s">
        <v>30</v>
      </c>
      <c r="AX190" s="13" t="s">
        <v>73</v>
      </c>
      <c r="AY190" s="242" t="s">
        <v>155</v>
      </c>
    </row>
    <row r="191" s="14" customFormat="1">
      <c r="A191" s="14"/>
      <c r="B191" s="243"/>
      <c r="C191" s="244"/>
      <c r="D191" s="234" t="s">
        <v>163</v>
      </c>
      <c r="E191" s="245" t="s">
        <v>1</v>
      </c>
      <c r="F191" s="246" t="s">
        <v>1440</v>
      </c>
      <c r="G191" s="244"/>
      <c r="H191" s="247">
        <v>1.9550000000000001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3" t="s">
        <v>163</v>
      </c>
      <c r="AU191" s="253" t="s">
        <v>83</v>
      </c>
      <c r="AV191" s="14" t="s">
        <v>83</v>
      </c>
      <c r="AW191" s="14" t="s">
        <v>30</v>
      </c>
      <c r="AX191" s="14" t="s">
        <v>73</v>
      </c>
      <c r="AY191" s="253" t="s">
        <v>155</v>
      </c>
    </row>
    <row r="192" s="15" customFormat="1">
      <c r="A192" s="15"/>
      <c r="B192" s="254"/>
      <c r="C192" s="255"/>
      <c r="D192" s="234" t="s">
        <v>163</v>
      </c>
      <c r="E192" s="256" t="s">
        <v>1</v>
      </c>
      <c r="F192" s="257" t="s">
        <v>166</v>
      </c>
      <c r="G192" s="255"/>
      <c r="H192" s="258">
        <v>1.9550000000000001</v>
      </c>
      <c r="I192" s="259"/>
      <c r="J192" s="255"/>
      <c r="K192" s="255"/>
      <c r="L192" s="260"/>
      <c r="M192" s="290"/>
      <c r="N192" s="291"/>
      <c r="O192" s="291"/>
      <c r="P192" s="291"/>
      <c r="Q192" s="291"/>
      <c r="R192" s="291"/>
      <c r="S192" s="291"/>
      <c r="T192" s="292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64" t="s">
        <v>163</v>
      </c>
      <c r="AU192" s="264" t="s">
        <v>83</v>
      </c>
      <c r="AV192" s="15" t="s">
        <v>162</v>
      </c>
      <c r="AW192" s="15" t="s">
        <v>30</v>
      </c>
      <c r="AX192" s="15" t="s">
        <v>81</v>
      </c>
      <c r="AY192" s="264" t="s">
        <v>155</v>
      </c>
    </row>
    <row r="193" s="2" customFormat="1" ht="6.96" customHeight="1">
      <c r="A193" s="39"/>
      <c r="B193" s="67"/>
      <c r="C193" s="68"/>
      <c r="D193" s="68"/>
      <c r="E193" s="68"/>
      <c r="F193" s="68"/>
      <c r="G193" s="68"/>
      <c r="H193" s="68"/>
      <c r="I193" s="68"/>
      <c r="J193" s="68"/>
      <c r="K193" s="68"/>
      <c r="L193" s="45"/>
      <c r="M193" s="39"/>
      <c r="O193" s="39"/>
      <c r="P193" s="39"/>
      <c r="Q193" s="39"/>
      <c r="R193" s="39"/>
      <c r="S193" s="39"/>
      <c r="T193" s="39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</row>
  </sheetData>
  <sheetProtection sheet="1" autoFilter="0" formatColumns="0" formatRows="0" objects="1" scenarios="1" spinCount="100000" saltValue="JuDRbME+uTgMBtmcUt9XUAKyvLQEuNag0L75Sf1hVE/XCsy9dKD20hX4u43BSmlvw6gUGi+VdSokd9Xa0/mOIw==" hashValue="DCWVvQU0nFJqj7+tnxEbcIusaIG4DEF5QUVHII97xScAXAd0/k26fQdmX4NYxZ0AxJVFhqd9z65QBJ15daShpg==" algorithmName="SHA-512" password="CC35"/>
  <autoFilter ref="C117:K19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s="1" customFormat="1" ht="24.96" customHeight="1">
      <c r="B4" s="21"/>
      <c r="D4" s="139" t="s">
        <v>114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Snížení energetické náročnost budovy školy gymnázia SOŠ a VOŠ,Nový Bydžov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1441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25. 3. 2022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ROUND(J116,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ROUND((SUM(BE116:BE127)),  2)</f>
        <v>0</v>
      </c>
      <c r="G33" s="39"/>
      <c r="H33" s="39"/>
      <c r="I33" s="156">
        <v>0.20999999999999999</v>
      </c>
      <c r="J33" s="155">
        <f>ROUND(((SUM(BE116:BE127))*I33),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ROUND((SUM(BF116:BF127)),  2)</f>
        <v>0</v>
      </c>
      <c r="G34" s="39"/>
      <c r="H34" s="39"/>
      <c r="I34" s="156">
        <v>0.14999999999999999</v>
      </c>
      <c r="J34" s="155">
        <f>ROUND(((SUM(BF116:BF127))*I34),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ROUND((SUM(BG116:BG127)),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ROUND((SUM(BH116:BH127)),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ROUND((SUM(BI116:BI127)),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Snížení energetické náročnost budovy školy gymnázia SOŠ a VOŠ,Nový Bydžov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06.1 - RVZT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25. 3. 2022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118</v>
      </c>
      <c r="D94" s="177"/>
      <c r="E94" s="177"/>
      <c r="F94" s="177"/>
      <c r="G94" s="177"/>
      <c r="H94" s="177"/>
      <c r="I94" s="177"/>
      <c r="J94" s="178" t="s">
        <v>119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120</v>
      </c>
      <c r="D96" s="41"/>
      <c r="E96" s="41"/>
      <c r="F96" s="41"/>
      <c r="G96" s="41"/>
      <c r="H96" s="41"/>
      <c r="I96" s="41"/>
      <c r="J96" s="111">
        <f>J116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121</v>
      </c>
    </row>
    <row r="97" s="2" customFormat="1" ht="21.84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6.96" customHeight="1">
      <c r="A98" s="39"/>
      <c r="B98" s="67"/>
      <c r="C98" s="68"/>
      <c r="D98" s="68"/>
      <c r="E98" s="68"/>
      <c r="F98" s="68"/>
      <c r="G98" s="68"/>
      <c r="H98" s="68"/>
      <c r="I98" s="68"/>
      <c r="J98" s="68"/>
      <c r="K98" s="68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102" s="2" customFormat="1" ht="6.96" customHeight="1">
      <c r="A102" s="39"/>
      <c r="B102" s="69"/>
      <c r="C102" s="70"/>
      <c r="D102" s="70"/>
      <c r="E102" s="70"/>
      <c r="F102" s="70"/>
      <c r="G102" s="70"/>
      <c r="H102" s="70"/>
      <c r="I102" s="70"/>
      <c r="J102" s="70"/>
      <c r="K102" s="70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24.96" customHeight="1">
      <c r="A103" s="39"/>
      <c r="B103" s="40"/>
      <c r="C103" s="24" t="s">
        <v>140</v>
      </c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12" customHeight="1">
      <c r="A105" s="39"/>
      <c r="B105" s="40"/>
      <c r="C105" s="33" t="s">
        <v>16</v>
      </c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6.25" customHeight="1">
      <c r="A106" s="39"/>
      <c r="B106" s="40"/>
      <c r="C106" s="41"/>
      <c r="D106" s="41"/>
      <c r="E106" s="175" t="str">
        <f>E7</f>
        <v>Snížení energetické náročnost budovy školy gymnázia SOŠ a VOŠ,Nový Bydžov</v>
      </c>
      <c r="F106" s="33"/>
      <c r="G106" s="33"/>
      <c r="H106" s="33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3" t="s">
        <v>115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6.5" customHeight="1">
      <c r="A108" s="39"/>
      <c r="B108" s="40"/>
      <c r="C108" s="41"/>
      <c r="D108" s="41"/>
      <c r="E108" s="77" t="str">
        <f>E9</f>
        <v>06.1 - RVZT</v>
      </c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20</v>
      </c>
      <c r="D110" s="41"/>
      <c r="E110" s="41"/>
      <c r="F110" s="28" t="str">
        <f>F12</f>
        <v xml:space="preserve"> </v>
      </c>
      <c r="G110" s="41"/>
      <c r="H110" s="41"/>
      <c r="I110" s="33" t="s">
        <v>22</v>
      </c>
      <c r="J110" s="80" t="str">
        <f>IF(J12="","",J12)</f>
        <v>25. 3. 2022</v>
      </c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5.15" customHeight="1">
      <c r="A112" s="39"/>
      <c r="B112" s="40"/>
      <c r="C112" s="33" t="s">
        <v>24</v>
      </c>
      <c r="D112" s="41"/>
      <c r="E112" s="41"/>
      <c r="F112" s="28" t="str">
        <f>E15</f>
        <v xml:space="preserve"> </v>
      </c>
      <c r="G112" s="41"/>
      <c r="H112" s="41"/>
      <c r="I112" s="33" t="s">
        <v>29</v>
      </c>
      <c r="J112" s="37" t="str">
        <f>E21</f>
        <v xml:space="preserve"> </v>
      </c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5.15" customHeight="1">
      <c r="A113" s="39"/>
      <c r="B113" s="40"/>
      <c r="C113" s="33" t="s">
        <v>27</v>
      </c>
      <c r="D113" s="41"/>
      <c r="E113" s="41"/>
      <c r="F113" s="28" t="str">
        <f>IF(E18="","",E18)</f>
        <v>Vyplň údaj</v>
      </c>
      <c r="G113" s="41"/>
      <c r="H113" s="41"/>
      <c r="I113" s="33" t="s">
        <v>31</v>
      </c>
      <c r="J113" s="37" t="str">
        <f>E24</f>
        <v xml:space="preserve"> 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0.32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11" customFormat="1" ht="29.28" customHeight="1">
      <c r="A115" s="192"/>
      <c r="B115" s="193"/>
      <c r="C115" s="194" t="s">
        <v>141</v>
      </c>
      <c r="D115" s="195" t="s">
        <v>58</v>
      </c>
      <c r="E115" s="195" t="s">
        <v>54</v>
      </c>
      <c r="F115" s="195" t="s">
        <v>55</v>
      </c>
      <c r="G115" s="195" t="s">
        <v>142</v>
      </c>
      <c r="H115" s="195" t="s">
        <v>143</v>
      </c>
      <c r="I115" s="195" t="s">
        <v>144</v>
      </c>
      <c r="J115" s="195" t="s">
        <v>119</v>
      </c>
      <c r="K115" s="196" t="s">
        <v>145</v>
      </c>
      <c r="L115" s="197"/>
      <c r="M115" s="101" t="s">
        <v>1</v>
      </c>
      <c r="N115" s="102" t="s">
        <v>37</v>
      </c>
      <c r="O115" s="102" t="s">
        <v>146</v>
      </c>
      <c r="P115" s="102" t="s">
        <v>147</v>
      </c>
      <c r="Q115" s="102" t="s">
        <v>148</v>
      </c>
      <c r="R115" s="102" t="s">
        <v>149</v>
      </c>
      <c r="S115" s="102" t="s">
        <v>150</v>
      </c>
      <c r="T115" s="103" t="s">
        <v>151</v>
      </c>
      <c r="U115" s="192"/>
      <c r="V115" s="192"/>
      <c r="W115" s="192"/>
      <c r="X115" s="192"/>
      <c r="Y115" s="192"/>
      <c r="Z115" s="192"/>
      <c r="AA115" s="192"/>
      <c r="AB115" s="192"/>
      <c r="AC115" s="192"/>
      <c r="AD115" s="192"/>
      <c r="AE115" s="192"/>
    </row>
    <row r="116" s="2" customFormat="1" ht="22.8" customHeight="1">
      <c r="A116" s="39"/>
      <c r="B116" s="40"/>
      <c r="C116" s="108" t="s">
        <v>152</v>
      </c>
      <c r="D116" s="41"/>
      <c r="E116" s="41"/>
      <c r="F116" s="41"/>
      <c r="G116" s="41"/>
      <c r="H116" s="41"/>
      <c r="I116" s="41"/>
      <c r="J116" s="198">
        <f>BK116</f>
        <v>0</v>
      </c>
      <c r="K116" s="41"/>
      <c r="L116" s="45"/>
      <c r="M116" s="104"/>
      <c r="N116" s="199"/>
      <c r="O116" s="105"/>
      <c r="P116" s="200">
        <f>SUM(P117:P127)</f>
        <v>0</v>
      </c>
      <c r="Q116" s="105"/>
      <c r="R116" s="200">
        <f>SUM(R117:R127)</f>
        <v>0</v>
      </c>
      <c r="S116" s="105"/>
      <c r="T116" s="201">
        <f>SUM(T117:T127)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72</v>
      </c>
      <c r="AU116" s="18" t="s">
        <v>121</v>
      </c>
      <c r="BK116" s="202">
        <f>SUM(BK117:BK127)</f>
        <v>0</v>
      </c>
    </row>
    <row r="117" s="2" customFormat="1" ht="16.5" customHeight="1">
      <c r="A117" s="39"/>
      <c r="B117" s="40"/>
      <c r="C117" s="219" t="s">
        <v>81</v>
      </c>
      <c r="D117" s="219" t="s">
        <v>157</v>
      </c>
      <c r="E117" s="220" t="s">
        <v>1340</v>
      </c>
      <c r="F117" s="221" t="s">
        <v>1442</v>
      </c>
      <c r="G117" s="222" t="s">
        <v>884</v>
      </c>
      <c r="H117" s="223">
        <v>26</v>
      </c>
      <c r="I117" s="224"/>
      <c r="J117" s="225">
        <f>ROUND(I117*H117,2)</f>
        <v>0</v>
      </c>
      <c r="K117" s="221" t="s">
        <v>1</v>
      </c>
      <c r="L117" s="45"/>
      <c r="M117" s="226" t="s">
        <v>1</v>
      </c>
      <c r="N117" s="227" t="s">
        <v>38</v>
      </c>
      <c r="O117" s="92"/>
      <c r="P117" s="228">
        <f>O117*H117</f>
        <v>0</v>
      </c>
      <c r="Q117" s="228">
        <v>0</v>
      </c>
      <c r="R117" s="228">
        <f>Q117*H117</f>
        <v>0</v>
      </c>
      <c r="S117" s="228">
        <v>0</v>
      </c>
      <c r="T117" s="229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30" t="s">
        <v>162</v>
      </c>
      <c r="AT117" s="230" t="s">
        <v>157</v>
      </c>
      <c r="AU117" s="230" t="s">
        <v>73</v>
      </c>
      <c r="AY117" s="18" t="s">
        <v>155</v>
      </c>
      <c r="BE117" s="231">
        <f>IF(N117="základní",J117,0)</f>
        <v>0</v>
      </c>
      <c r="BF117" s="231">
        <f>IF(N117="snížená",J117,0)</f>
        <v>0</v>
      </c>
      <c r="BG117" s="231">
        <f>IF(N117="zákl. přenesená",J117,0)</f>
        <v>0</v>
      </c>
      <c r="BH117" s="231">
        <f>IF(N117="sníž. přenesená",J117,0)</f>
        <v>0</v>
      </c>
      <c r="BI117" s="231">
        <f>IF(N117="nulová",J117,0)</f>
        <v>0</v>
      </c>
      <c r="BJ117" s="18" t="s">
        <v>81</v>
      </c>
      <c r="BK117" s="231">
        <f>ROUND(I117*H117,2)</f>
        <v>0</v>
      </c>
      <c r="BL117" s="18" t="s">
        <v>162</v>
      </c>
      <c r="BM117" s="230" t="s">
        <v>83</v>
      </c>
    </row>
    <row r="118" s="2" customFormat="1" ht="16.5" customHeight="1">
      <c r="A118" s="39"/>
      <c r="B118" s="40"/>
      <c r="C118" s="219" t="s">
        <v>83</v>
      </c>
      <c r="D118" s="219" t="s">
        <v>157</v>
      </c>
      <c r="E118" s="220" t="s">
        <v>1343</v>
      </c>
      <c r="F118" s="221" t="s">
        <v>1443</v>
      </c>
      <c r="G118" s="222" t="s">
        <v>1265</v>
      </c>
      <c r="H118" s="223">
        <v>1</v>
      </c>
      <c r="I118" s="224"/>
      <c r="J118" s="225">
        <f>ROUND(I118*H118,2)</f>
        <v>0</v>
      </c>
      <c r="K118" s="221" t="s">
        <v>1</v>
      </c>
      <c r="L118" s="45"/>
      <c r="M118" s="226" t="s">
        <v>1</v>
      </c>
      <c r="N118" s="227" t="s">
        <v>38</v>
      </c>
      <c r="O118" s="92"/>
      <c r="P118" s="228">
        <f>O118*H118</f>
        <v>0</v>
      </c>
      <c r="Q118" s="228">
        <v>0</v>
      </c>
      <c r="R118" s="228">
        <f>Q118*H118</f>
        <v>0</v>
      </c>
      <c r="S118" s="228">
        <v>0</v>
      </c>
      <c r="T118" s="229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30" t="s">
        <v>162</v>
      </c>
      <c r="AT118" s="230" t="s">
        <v>157</v>
      </c>
      <c r="AU118" s="230" t="s">
        <v>73</v>
      </c>
      <c r="AY118" s="18" t="s">
        <v>155</v>
      </c>
      <c r="BE118" s="231">
        <f>IF(N118="základní",J118,0)</f>
        <v>0</v>
      </c>
      <c r="BF118" s="231">
        <f>IF(N118="snížená",J118,0)</f>
        <v>0</v>
      </c>
      <c r="BG118" s="231">
        <f>IF(N118="zákl. přenesená",J118,0)</f>
        <v>0</v>
      </c>
      <c r="BH118" s="231">
        <f>IF(N118="sníž. přenesená",J118,0)</f>
        <v>0</v>
      </c>
      <c r="BI118" s="231">
        <f>IF(N118="nulová",J118,0)</f>
        <v>0</v>
      </c>
      <c r="BJ118" s="18" t="s">
        <v>81</v>
      </c>
      <c r="BK118" s="231">
        <f>ROUND(I118*H118,2)</f>
        <v>0</v>
      </c>
      <c r="BL118" s="18" t="s">
        <v>162</v>
      </c>
      <c r="BM118" s="230" t="s">
        <v>162</v>
      </c>
    </row>
    <row r="119" s="2" customFormat="1" ht="16.5" customHeight="1">
      <c r="A119" s="39"/>
      <c r="B119" s="40"/>
      <c r="C119" s="219" t="s">
        <v>169</v>
      </c>
      <c r="D119" s="219" t="s">
        <v>157</v>
      </c>
      <c r="E119" s="220" t="s">
        <v>1346</v>
      </c>
      <c r="F119" s="221" t="s">
        <v>1444</v>
      </c>
      <c r="G119" s="222" t="s">
        <v>1265</v>
      </c>
      <c r="H119" s="223">
        <v>3</v>
      </c>
      <c r="I119" s="224"/>
      <c r="J119" s="225">
        <f>ROUND(I119*H119,2)</f>
        <v>0</v>
      </c>
      <c r="K119" s="221" t="s">
        <v>1</v>
      </c>
      <c r="L119" s="45"/>
      <c r="M119" s="226" t="s">
        <v>1</v>
      </c>
      <c r="N119" s="227" t="s">
        <v>38</v>
      </c>
      <c r="O119" s="92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30" t="s">
        <v>162</v>
      </c>
      <c r="AT119" s="230" t="s">
        <v>157</v>
      </c>
      <c r="AU119" s="230" t="s">
        <v>73</v>
      </c>
      <c r="AY119" s="18" t="s">
        <v>155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18" t="s">
        <v>81</v>
      </c>
      <c r="BK119" s="231">
        <f>ROUND(I119*H119,2)</f>
        <v>0</v>
      </c>
      <c r="BL119" s="18" t="s">
        <v>162</v>
      </c>
      <c r="BM119" s="230" t="s">
        <v>172</v>
      </c>
    </row>
    <row r="120" s="2" customFormat="1" ht="16.5" customHeight="1">
      <c r="A120" s="39"/>
      <c r="B120" s="40"/>
      <c r="C120" s="219" t="s">
        <v>162</v>
      </c>
      <c r="D120" s="219" t="s">
        <v>157</v>
      </c>
      <c r="E120" s="220" t="s">
        <v>1349</v>
      </c>
      <c r="F120" s="221" t="s">
        <v>1445</v>
      </c>
      <c r="G120" s="222" t="s">
        <v>1265</v>
      </c>
      <c r="H120" s="223">
        <v>1</v>
      </c>
      <c r="I120" s="224"/>
      <c r="J120" s="225">
        <f>ROUND(I120*H120,2)</f>
        <v>0</v>
      </c>
      <c r="K120" s="221" t="s">
        <v>1</v>
      </c>
      <c r="L120" s="45"/>
      <c r="M120" s="226" t="s">
        <v>1</v>
      </c>
      <c r="N120" s="227" t="s">
        <v>38</v>
      </c>
      <c r="O120" s="92"/>
      <c r="P120" s="228">
        <f>O120*H120</f>
        <v>0</v>
      </c>
      <c r="Q120" s="228">
        <v>0</v>
      </c>
      <c r="R120" s="228">
        <f>Q120*H120</f>
        <v>0</v>
      </c>
      <c r="S120" s="228">
        <v>0</v>
      </c>
      <c r="T120" s="229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30" t="s">
        <v>162</v>
      </c>
      <c r="AT120" s="230" t="s">
        <v>157</v>
      </c>
      <c r="AU120" s="230" t="s">
        <v>73</v>
      </c>
      <c r="AY120" s="18" t="s">
        <v>155</v>
      </c>
      <c r="BE120" s="231">
        <f>IF(N120="základní",J120,0)</f>
        <v>0</v>
      </c>
      <c r="BF120" s="231">
        <f>IF(N120="snížená",J120,0)</f>
        <v>0</v>
      </c>
      <c r="BG120" s="231">
        <f>IF(N120="zákl. přenesená",J120,0)</f>
        <v>0</v>
      </c>
      <c r="BH120" s="231">
        <f>IF(N120="sníž. přenesená",J120,0)</f>
        <v>0</v>
      </c>
      <c r="BI120" s="231">
        <f>IF(N120="nulová",J120,0)</f>
        <v>0</v>
      </c>
      <c r="BJ120" s="18" t="s">
        <v>81</v>
      </c>
      <c r="BK120" s="231">
        <f>ROUND(I120*H120,2)</f>
        <v>0</v>
      </c>
      <c r="BL120" s="18" t="s">
        <v>162</v>
      </c>
      <c r="BM120" s="230" t="s">
        <v>175</v>
      </c>
    </row>
    <row r="121" s="2" customFormat="1" ht="16.5" customHeight="1">
      <c r="A121" s="39"/>
      <c r="B121" s="40"/>
      <c r="C121" s="219" t="s">
        <v>177</v>
      </c>
      <c r="D121" s="219" t="s">
        <v>157</v>
      </c>
      <c r="E121" s="220" t="s">
        <v>1352</v>
      </c>
      <c r="F121" s="221" t="s">
        <v>1446</v>
      </c>
      <c r="G121" s="222" t="s">
        <v>1265</v>
      </c>
      <c r="H121" s="223">
        <v>1</v>
      </c>
      <c r="I121" s="224"/>
      <c r="J121" s="225">
        <f>ROUND(I121*H121,2)</f>
        <v>0</v>
      </c>
      <c r="K121" s="221" t="s">
        <v>1</v>
      </c>
      <c r="L121" s="45"/>
      <c r="M121" s="226" t="s">
        <v>1</v>
      </c>
      <c r="N121" s="227" t="s">
        <v>38</v>
      </c>
      <c r="O121" s="92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0" t="s">
        <v>162</v>
      </c>
      <c r="AT121" s="230" t="s">
        <v>157</v>
      </c>
      <c r="AU121" s="230" t="s">
        <v>73</v>
      </c>
      <c r="AY121" s="18" t="s">
        <v>155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8" t="s">
        <v>81</v>
      </c>
      <c r="BK121" s="231">
        <f>ROUND(I121*H121,2)</f>
        <v>0</v>
      </c>
      <c r="BL121" s="18" t="s">
        <v>162</v>
      </c>
      <c r="BM121" s="230" t="s">
        <v>180</v>
      </c>
    </row>
    <row r="122" s="2" customFormat="1" ht="16.5" customHeight="1">
      <c r="A122" s="39"/>
      <c r="B122" s="40"/>
      <c r="C122" s="219" t="s">
        <v>172</v>
      </c>
      <c r="D122" s="219" t="s">
        <v>157</v>
      </c>
      <c r="E122" s="220" t="s">
        <v>1355</v>
      </c>
      <c r="F122" s="221" t="s">
        <v>1447</v>
      </c>
      <c r="G122" s="222" t="s">
        <v>1265</v>
      </c>
      <c r="H122" s="223">
        <v>1</v>
      </c>
      <c r="I122" s="224"/>
      <c r="J122" s="225">
        <f>ROUND(I122*H122,2)</f>
        <v>0</v>
      </c>
      <c r="K122" s="221" t="s">
        <v>1</v>
      </c>
      <c r="L122" s="45"/>
      <c r="M122" s="226" t="s">
        <v>1</v>
      </c>
      <c r="N122" s="227" t="s">
        <v>38</v>
      </c>
      <c r="O122" s="92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0" t="s">
        <v>162</v>
      </c>
      <c r="AT122" s="230" t="s">
        <v>157</v>
      </c>
      <c r="AU122" s="230" t="s">
        <v>73</v>
      </c>
      <c r="AY122" s="18" t="s">
        <v>155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8" t="s">
        <v>81</v>
      </c>
      <c r="BK122" s="231">
        <f>ROUND(I122*H122,2)</f>
        <v>0</v>
      </c>
      <c r="BL122" s="18" t="s">
        <v>162</v>
      </c>
      <c r="BM122" s="230" t="s">
        <v>186</v>
      </c>
    </row>
    <row r="123" s="2" customFormat="1" ht="16.5" customHeight="1">
      <c r="A123" s="39"/>
      <c r="B123" s="40"/>
      <c r="C123" s="219" t="s">
        <v>193</v>
      </c>
      <c r="D123" s="219" t="s">
        <v>157</v>
      </c>
      <c r="E123" s="220" t="s">
        <v>1448</v>
      </c>
      <c r="F123" s="221" t="s">
        <v>1449</v>
      </c>
      <c r="G123" s="222" t="s">
        <v>1265</v>
      </c>
      <c r="H123" s="223">
        <v>7</v>
      </c>
      <c r="I123" s="224"/>
      <c r="J123" s="225">
        <f>ROUND(I123*H123,2)</f>
        <v>0</v>
      </c>
      <c r="K123" s="221" t="s">
        <v>1</v>
      </c>
      <c r="L123" s="45"/>
      <c r="M123" s="226" t="s">
        <v>1</v>
      </c>
      <c r="N123" s="227" t="s">
        <v>38</v>
      </c>
      <c r="O123" s="92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162</v>
      </c>
      <c r="AT123" s="230" t="s">
        <v>157</v>
      </c>
      <c r="AU123" s="230" t="s">
        <v>73</v>
      </c>
      <c r="AY123" s="18" t="s">
        <v>155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81</v>
      </c>
      <c r="BK123" s="231">
        <f>ROUND(I123*H123,2)</f>
        <v>0</v>
      </c>
      <c r="BL123" s="18" t="s">
        <v>162</v>
      </c>
      <c r="BM123" s="230" t="s">
        <v>196</v>
      </c>
    </row>
    <row r="124" s="2" customFormat="1" ht="16.5" customHeight="1">
      <c r="A124" s="39"/>
      <c r="B124" s="40"/>
      <c r="C124" s="219" t="s">
        <v>175</v>
      </c>
      <c r="D124" s="219" t="s">
        <v>157</v>
      </c>
      <c r="E124" s="220" t="s">
        <v>1450</v>
      </c>
      <c r="F124" s="221" t="s">
        <v>1451</v>
      </c>
      <c r="G124" s="222" t="s">
        <v>1452</v>
      </c>
      <c r="H124" s="223">
        <v>4</v>
      </c>
      <c r="I124" s="224"/>
      <c r="J124" s="225">
        <f>ROUND(I124*H124,2)</f>
        <v>0</v>
      </c>
      <c r="K124" s="221" t="s">
        <v>1</v>
      </c>
      <c r="L124" s="45"/>
      <c r="M124" s="226" t="s">
        <v>1</v>
      </c>
      <c r="N124" s="227" t="s">
        <v>38</v>
      </c>
      <c r="O124" s="92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162</v>
      </c>
      <c r="AT124" s="230" t="s">
        <v>157</v>
      </c>
      <c r="AU124" s="230" t="s">
        <v>73</v>
      </c>
      <c r="AY124" s="18" t="s">
        <v>155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81</v>
      </c>
      <c r="BK124" s="231">
        <f>ROUND(I124*H124,2)</f>
        <v>0</v>
      </c>
      <c r="BL124" s="18" t="s">
        <v>162</v>
      </c>
      <c r="BM124" s="230" t="s">
        <v>200</v>
      </c>
    </row>
    <row r="125" s="2" customFormat="1" ht="16.5" customHeight="1">
      <c r="A125" s="39"/>
      <c r="B125" s="40"/>
      <c r="C125" s="219" t="s">
        <v>203</v>
      </c>
      <c r="D125" s="219" t="s">
        <v>157</v>
      </c>
      <c r="E125" s="220" t="s">
        <v>1453</v>
      </c>
      <c r="F125" s="221" t="s">
        <v>1454</v>
      </c>
      <c r="G125" s="222" t="s">
        <v>1452</v>
      </c>
      <c r="H125" s="223">
        <v>3</v>
      </c>
      <c r="I125" s="224"/>
      <c r="J125" s="225">
        <f>ROUND(I125*H125,2)</f>
        <v>0</v>
      </c>
      <c r="K125" s="221" t="s">
        <v>1</v>
      </c>
      <c r="L125" s="45"/>
      <c r="M125" s="226" t="s">
        <v>1</v>
      </c>
      <c r="N125" s="227" t="s">
        <v>38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162</v>
      </c>
      <c r="AT125" s="230" t="s">
        <v>157</v>
      </c>
      <c r="AU125" s="230" t="s">
        <v>73</v>
      </c>
      <c r="AY125" s="18" t="s">
        <v>155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81</v>
      </c>
      <c r="BK125" s="231">
        <f>ROUND(I125*H125,2)</f>
        <v>0</v>
      </c>
      <c r="BL125" s="18" t="s">
        <v>162</v>
      </c>
      <c r="BM125" s="230" t="s">
        <v>206</v>
      </c>
    </row>
    <row r="126" s="2" customFormat="1" ht="16.5" customHeight="1">
      <c r="A126" s="39"/>
      <c r="B126" s="40"/>
      <c r="C126" s="219" t="s">
        <v>180</v>
      </c>
      <c r="D126" s="219" t="s">
        <v>157</v>
      </c>
      <c r="E126" s="220" t="s">
        <v>1455</v>
      </c>
      <c r="F126" s="221" t="s">
        <v>1456</v>
      </c>
      <c r="G126" s="222" t="s">
        <v>884</v>
      </c>
      <c r="H126" s="223">
        <v>5</v>
      </c>
      <c r="I126" s="224"/>
      <c r="J126" s="225">
        <f>ROUND(I126*H126,2)</f>
        <v>0</v>
      </c>
      <c r="K126" s="221" t="s">
        <v>1</v>
      </c>
      <c r="L126" s="45"/>
      <c r="M126" s="226" t="s">
        <v>1</v>
      </c>
      <c r="N126" s="227" t="s">
        <v>38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162</v>
      </c>
      <c r="AT126" s="230" t="s">
        <v>157</v>
      </c>
      <c r="AU126" s="230" t="s">
        <v>73</v>
      </c>
      <c r="AY126" s="18" t="s">
        <v>155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81</v>
      </c>
      <c r="BK126" s="231">
        <f>ROUND(I126*H126,2)</f>
        <v>0</v>
      </c>
      <c r="BL126" s="18" t="s">
        <v>162</v>
      </c>
      <c r="BM126" s="230" t="s">
        <v>212</v>
      </c>
    </row>
    <row r="127" s="2" customFormat="1">
      <c r="A127" s="39"/>
      <c r="B127" s="40"/>
      <c r="C127" s="41"/>
      <c r="D127" s="234" t="s">
        <v>272</v>
      </c>
      <c r="E127" s="41"/>
      <c r="F127" s="275" t="s">
        <v>1457</v>
      </c>
      <c r="G127" s="41"/>
      <c r="H127" s="41"/>
      <c r="I127" s="276"/>
      <c r="J127" s="41"/>
      <c r="K127" s="41"/>
      <c r="L127" s="45"/>
      <c r="M127" s="298"/>
      <c r="N127" s="299"/>
      <c r="O127" s="295"/>
      <c r="P127" s="295"/>
      <c r="Q127" s="295"/>
      <c r="R127" s="295"/>
      <c r="S127" s="295"/>
      <c r="T127" s="300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272</v>
      </c>
      <c r="AU127" s="18" t="s">
        <v>73</v>
      </c>
    </row>
    <row r="128" s="2" customFormat="1" ht="6.96" customHeight="1">
      <c r="A128" s="39"/>
      <c r="B128" s="67"/>
      <c r="C128" s="68"/>
      <c r="D128" s="68"/>
      <c r="E128" s="68"/>
      <c r="F128" s="68"/>
      <c r="G128" s="68"/>
      <c r="H128" s="68"/>
      <c r="I128" s="68"/>
      <c r="J128" s="68"/>
      <c r="K128" s="68"/>
      <c r="L128" s="45"/>
      <c r="M128" s="39"/>
      <c r="O128" s="39"/>
      <c r="P128" s="39"/>
      <c r="Q128" s="39"/>
      <c r="R128" s="39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</sheetData>
  <sheetProtection sheet="1" autoFilter="0" formatColumns="0" formatRows="0" objects="1" scenarios="1" spinCount="100000" saltValue="aOyFj04T7qbSf1FPg3w4ysH2JG0Bt7SBNAK5GYpVavFsJnmJVb1VvnuPlaog3AQ9vRBJyqnXFM7f97u9hD+FeA==" hashValue="8tEUwPtCFEhLxdnrEu+8ljUaU/aSq5OsxDVfBw9Q8uku2Qjo6Rg5ew3ZxRxqQCO5beDot1D/4y6itE5g0Wb6aQ==" algorithmName="SHA-512" password="CC35"/>
  <autoFilter ref="C115:K127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s="1" customFormat="1" ht="24.96" customHeight="1">
      <c r="B4" s="21"/>
      <c r="D4" s="139" t="s">
        <v>114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Snížení energetické náročnost budovy školy gymnázia SOŠ a VOŠ,Nový Bydžov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1458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25. 3. 2022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ROUND((SUM(BE124:BE186)),  2)</f>
        <v>0</v>
      </c>
      <c r="G33" s="39"/>
      <c r="H33" s="39"/>
      <c r="I33" s="156">
        <v>0.20999999999999999</v>
      </c>
      <c r="J33" s="155">
        <f>ROUND(((SUM(BE124:BE186))*I33),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ROUND((SUM(BF124:BF186)),  2)</f>
        <v>0</v>
      </c>
      <c r="G34" s="39"/>
      <c r="H34" s="39"/>
      <c r="I34" s="156">
        <v>0.14999999999999999</v>
      </c>
      <c r="J34" s="155">
        <f>ROUND(((SUM(BF124:BF186))*I34),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ROUND((SUM(BG124:BG186)),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ROUND((SUM(BH124:BH186)),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ROUND((SUM(BI124:BI186)),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Snížení energetické náročnost budovy školy gymnázia SOŠ a VOŠ,Nový Bydžov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06.2 - Elektro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25. 3. 2022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118</v>
      </c>
      <c r="D94" s="177"/>
      <c r="E94" s="177"/>
      <c r="F94" s="177"/>
      <c r="G94" s="177"/>
      <c r="H94" s="177"/>
      <c r="I94" s="177"/>
      <c r="J94" s="178" t="s">
        <v>119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120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121</v>
      </c>
    </row>
    <row r="97" s="9" customFormat="1" ht="24.96" customHeight="1">
      <c r="A97" s="9"/>
      <c r="B97" s="180"/>
      <c r="C97" s="181"/>
      <c r="D97" s="182" t="s">
        <v>1459</v>
      </c>
      <c r="E97" s="183"/>
      <c r="F97" s="183"/>
      <c r="G97" s="183"/>
      <c r="H97" s="183"/>
      <c r="I97" s="183"/>
      <c r="J97" s="184">
        <f>J125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1460</v>
      </c>
      <c r="E98" s="183"/>
      <c r="F98" s="183"/>
      <c r="G98" s="183"/>
      <c r="H98" s="183"/>
      <c r="I98" s="183"/>
      <c r="J98" s="184">
        <f>J134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0"/>
      <c r="C99" s="181"/>
      <c r="D99" s="182" t="s">
        <v>1461</v>
      </c>
      <c r="E99" s="183"/>
      <c r="F99" s="183"/>
      <c r="G99" s="183"/>
      <c r="H99" s="183"/>
      <c r="I99" s="183"/>
      <c r="J99" s="184">
        <f>J137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0"/>
      <c r="C100" s="181"/>
      <c r="D100" s="182" t="s">
        <v>1462</v>
      </c>
      <c r="E100" s="183"/>
      <c r="F100" s="183"/>
      <c r="G100" s="183"/>
      <c r="H100" s="183"/>
      <c r="I100" s="183"/>
      <c r="J100" s="184">
        <f>J142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0"/>
      <c r="C101" s="181"/>
      <c r="D101" s="182" t="s">
        <v>1463</v>
      </c>
      <c r="E101" s="183"/>
      <c r="F101" s="183"/>
      <c r="G101" s="183"/>
      <c r="H101" s="183"/>
      <c r="I101" s="183"/>
      <c r="J101" s="184">
        <f>J149</f>
        <v>0</v>
      </c>
      <c r="K101" s="181"/>
      <c r="L101" s="18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0"/>
      <c r="C102" s="181"/>
      <c r="D102" s="182" t="s">
        <v>1464</v>
      </c>
      <c r="E102" s="183"/>
      <c r="F102" s="183"/>
      <c r="G102" s="183"/>
      <c r="H102" s="183"/>
      <c r="I102" s="183"/>
      <c r="J102" s="184">
        <f>J157</f>
        <v>0</v>
      </c>
      <c r="K102" s="181"/>
      <c r="L102" s="18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0"/>
      <c r="C103" s="181"/>
      <c r="D103" s="182" t="s">
        <v>1465</v>
      </c>
      <c r="E103" s="183"/>
      <c r="F103" s="183"/>
      <c r="G103" s="183"/>
      <c r="H103" s="183"/>
      <c r="I103" s="183"/>
      <c r="J103" s="184">
        <f>J174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0"/>
      <c r="C104" s="181"/>
      <c r="D104" s="182" t="s">
        <v>1466</v>
      </c>
      <c r="E104" s="183"/>
      <c r="F104" s="183"/>
      <c r="G104" s="183"/>
      <c r="H104" s="183"/>
      <c r="I104" s="183"/>
      <c r="J104" s="184">
        <f>J180</f>
        <v>0</v>
      </c>
      <c r="K104" s="181"/>
      <c r="L104" s="18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140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6.25" customHeight="1">
      <c r="A114" s="39"/>
      <c r="B114" s="40"/>
      <c r="C114" s="41"/>
      <c r="D114" s="41"/>
      <c r="E114" s="175" t="str">
        <f>E7</f>
        <v>Snížení energetické náročnost budovy školy gymnázia SOŠ a VOŠ,Nový Bydžov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115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06.2 - Elektro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F12</f>
        <v xml:space="preserve"> </v>
      </c>
      <c r="G118" s="41"/>
      <c r="H118" s="41"/>
      <c r="I118" s="33" t="s">
        <v>22</v>
      </c>
      <c r="J118" s="80" t="str">
        <f>IF(J12="","",J12)</f>
        <v>25. 3. 2022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24</v>
      </c>
      <c r="D120" s="41"/>
      <c r="E120" s="41"/>
      <c r="F120" s="28" t="str">
        <f>E15</f>
        <v xml:space="preserve"> </v>
      </c>
      <c r="G120" s="41"/>
      <c r="H120" s="41"/>
      <c r="I120" s="33" t="s">
        <v>29</v>
      </c>
      <c r="J120" s="37" t="str">
        <f>E21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27</v>
      </c>
      <c r="D121" s="41"/>
      <c r="E121" s="41"/>
      <c r="F121" s="28" t="str">
        <f>IF(E18="","",E18)</f>
        <v>Vyplň údaj</v>
      </c>
      <c r="G121" s="41"/>
      <c r="H121" s="41"/>
      <c r="I121" s="33" t="s">
        <v>31</v>
      </c>
      <c r="J121" s="37" t="str">
        <f>E24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192"/>
      <c r="B123" s="193"/>
      <c r="C123" s="194" t="s">
        <v>141</v>
      </c>
      <c r="D123" s="195" t="s">
        <v>58</v>
      </c>
      <c r="E123" s="195" t="s">
        <v>54</v>
      </c>
      <c r="F123" s="195" t="s">
        <v>55</v>
      </c>
      <c r="G123" s="195" t="s">
        <v>142</v>
      </c>
      <c r="H123" s="195" t="s">
        <v>143</v>
      </c>
      <c r="I123" s="195" t="s">
        <v>144</v>
      </c>
      <c r="J123" s="195" t="s">
        <v>119</v>
      </c>
      <c r="K123" s="196" t="s">
        <v>145</v>
      </c>
      <c r="L123" s="197"/>
      <c r="M123" s="101" t="s">
        <v>1</v>
      </c>
      <c r="N123" s="102" t="s">
        <v>37</v>
      </c>
      <c r="O123" s="102" t="s">
        <v>146</v>
      </c>
      <c r="P123" s="102" t="s">
        <v>147</v>
      </c>
      <c r="Q123" s="102" t="s">
        <v>148</v>
      </c>
      <c r="R123" s="102" t="s">
        <v>149</v>
      </c>
      <c r="S123" s="102" t="s">
        <v>150</v>
      </c>
      <c r="T123" s="103" t="s">
        <v>151</v>
      </c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</row>
    <row r="124" s="2" customFormat="1" ht="22.8" customHeight="1">
      <c r="A124" s="39"/>
      <c r="B124" s="40"/>
      <c r="C124" s="108" t="s">
        <v>152</v>
      </c>
      <c r="D124" s="41"/>
      <c r="E124" s="41"/>
      <c r="F124" s="41"/>
      <c r="G124" s="41"/>
      <c r="H124" s="41"/>
      <c r="I124" s="41"/>
      <c r="J124" s="198">
        <f>BK124</f>
        <v>0</v>
      </c>
      <c r="K124" s="41"/>
      <c r="L124" s="45"/>
      <c r="M124" s="104"/>
      <c r="N124" s="199"/>
      <c r="O124" s="105"/>
      <c r="P124" s="200">
        <f>P125+P134+P137+P142+P149+P157+P174+P180</f>
        <v>0</v>
      </c>
      <c r="Q124" s="105"/>
      <c r="R124" s="200">
        <f>R125+R134+R137+R142+R149+R157+R174+R180</f>
        <v>0</v>
      </c>
      <c r="S124" s="105"/>
      <c r="T124" s="201">
        <f>T125+T134+T137+T142+T149+T157+T174+T180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72</v>
      </c>
      <c r="AU124" s="18" t="s">
        <v>121</v>
      </c>
      <c r="BK124" s="202">
        <f>BK125+BK134+BK137+BK142+BK149+BK157+BK174+BK180</f>
        <v>0</v>
      </c>
    </row>
    <row r="125" s="12" customFormat="1" ht="25.92" customHeight="1">
      <c r="A125" s="12"/>
      <c r="B125" s="203"/>
      <c r="C125" s="204"/>
      <c r="D125" s="205" t="s">
        <v>72</v>
      </c>
      <c r="E125" s="206" t="s">
        <v>1467</v>
      </c>
      <c r="F125" s="206" t="s">
        <v>1468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SUM(P126:P133)</f>
        <v>0</v>
      </c>
      <c r="Q125" s="211"/>
      <c r="R125" s="212">
        <f>SUM(R126:R133)</f>
        <v>0</v>
      </c>
      <c r="S125" s="211"/>
      <c r="T125" s="213">
        <f>SUM(T126:T133)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81</v>
      </c>
      <c r="AT125" s="215" t="s">
        <v>72</v>
      </c>
      <c r="AU125" s="215" t="s">
        <v>73</v>
      </c>
      <c r="AY125" s="214" t="s">
        <v>155</v>
      </c>
      <c r="BK125" s="216">
        <f>SUM(BK126:BK133)</f>
        <v>0</v>
      </c>
    </row>
    <row r="126" s="2" customFormat="1" ht="16.5" customHeight="1">
      <c r="A126" s="39"/>
      <c r="B126" s="40"/>
      <c r="C126" s="219" t="s">
        <v>81</v>
      </c>
      <c r="D126" s="219" t="s">
        <v>157</v>
      </c>
      <c r="E126" s="220" t="s">
        <v>1469</v>
      </c>
      <c r="F126" s="221" t="s">
        <v>1470</v>
      </c>
      <c r="G126" s="222" t="s">
        <v>354</v>
      </c>
      <c r="H126" s="223">
        <v>680</v>
      </c>
      <c r="I126" s="224"/>
      <c r="J126" s="225">
        <f>ROUND(I126*H126,2)</f>
        <v>0</v>
      </c>
      <c r="K126" s="221" t="s">
        <v>1</v>
      </c>
      <c r="L126" s="45"/>
      <c r="M126" s="226" t="s">
        <v>1</v>
      </c>
      <c r="N126" s="227" t="s">
        <v>38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162</v>
      </c>
      <c r="AT126" s="230" t="s">
        <v>157</v>
      </c>
      <c r="AU126" s="230" t="s">
        <v>81</v>
      </c>
      <c r="AY126" s="18" t="s">
        <v>155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81</v>
      </c>
      <c r="BK126" s="231">
        <f>ROUND(I126*H126,2)</f>
        <v>0</v>
      </c>
      <c r="BL126" s="18" t="s">
        <v>162</v>
      </c>
      <c r="BM126" s="230" t="s">
        <v>83</v>
      </c>
    </row>
    <row r="127" s="2" customFormat="1" ht="16.5" customHeight="1">
      <c r="A127" s="39"/>
      <c r="B127" s="40"/>
      <c r="C127" s="219" t="s">
        <v>83</v>
      </c>
      <c r="D127" s="219" t="s">
        <v>157</v>
      </c>
      <c r="E127" s="220" t="s">
        <v>1471</v>
      </c>
      <c r="F127" s="221" t="s">
        <v>1472</v>
      </c>
      <c r="G127" s="222" t="s">
        <v>354</v>
      </c>
      <c r="H127" s="223">
        <v>180</v>
      </c>
      <c r="I127" s="224"/>
      <c r="J127" s="225">
        <f>ROUND(I127*H127,2)</f>
        <v>0</v>
      </c>
      <c r="K127" s="221" t="s">
        <v>1</v>
      </c>
      <c r="L127" s="45"/>
      <c r="M127" s="226" t="s">
        <v>1</v>
      </c>
      <c r="N127" s="227" t="s">
        <v>38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162</v>
      </c>
      <c r="AT127" s="230" t="s">
        <v>157</v>
      </c>
      <c r="AU127" s="230" t="s">
        <v>81</v>
      </c>
      <c r="AY127" s="18" t="s">
        <v>155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81</v>
      </c>
      <c r="BK127" s="231">
        <f>ROUND(I127*H127,2)</f>
        <v>0</v>
      </c>
      <c r="BL127" s="18" t="s">
        <v>162</v>
      </c>
      <c r="BM127" s="230" t="s">
        <v>162</v>
      </c>
    </row>
    <row r="128" s="2" customFormat="1" ht="24.15" customHeight="1">
      <c r="A128" s="39"/>
      <c r="B128" s="40"/>
      <c r="C128" s="219" t="s">
        <v>169</v>
      </c>
      <c r="D128" s="219" t="s">
        <v>157</v>
      </c>
      <c r="E128" s="220" t="s">
        <v>1473</v>
      </c>
      <c r="F128" s="221" t="s">
        <v>1474</v>
      </c>
      <c r="G128" s="222" t="s">
        <v>354</v>
      </c>
      <c r="H128" s="223">
        <v>390</v>
      </c>
      <c r="I128" s="224"/>
      <c r="J128" s="225">
        <f>ROUND(I128*H128,2)</f>
        <v>0</v>
      </c>
      <c r="K128" s="221" t="s">
        <v>1</v>
      </c>
      <c r="L128" s="45"/>
      <c r="M128" s="226" t="s">
        <v>1</v>
      </c>
      <c r="N128" s="227" t="s">
        <v>38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162</v>
      </c>
      <c r="AT128" s="230" t="s">
        <v>157</v>
      </c>
      <c r="AU128" s="230" t="s">
        <v>81</v>
      </c>
      <c r="AY128" s="18" t="s">
        <v>155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81</v>
      </c>
      <c r="BK128" s="231">
        <f>ROUND(I128*H128,2)</f>
        <v>0</v>
      </c>
      <c r="BL128" s="18" t="s">
        <v>162</v>
      </c>
      <c r="BM128" s="230" t="s">
        <v>172</v>
      </c>
    </row>
    <row r="129" s="2" customFormat="1" ht="16.5" customHeight="1">
      <c r="A129" s="39"/>
      <c r="B129" s="40"/>
      <c r="C129" s="219" t="s">
        <v>162</v>
      </c>
      <c r="D129" s="219" t="s">
        <v>157</v>
      </c>
      <c r="E129" s="220" t="s">
        <v>1475</v>
      </c>
      <c r="F129" s="221" t="s">
        <v>1476</v>
      </c>
      <c r="G129" s="222" t="s">
        <v>354</v>
      </c>
      <c r="H129" s="223">
        <v>110</v>
      </c>
      <c r="I129" s="224"/>
      <c r="J129" s="225">
        <f>ROUND(I129*H129,2)</f>
        <v>0</v>
      </c>
      <c r="K129" s="221" t="s">
        <v>1</v>
      </c>
      <c r="L129" s="45"/>
      <c r="M129" s="226" t="s">
        <v>1</v>
      </c>
      <c r="N129" s="227" t="s">
        <v>38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162</v>
      </c>
      <c r="AT129" s="230" t="s">
        <v>157</v>
      </c>
      <c r="AU129" s="230" t="s">
        <v>81</v>
      </c>
      <c r="AY129" s="18" t="s">
        <v>155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81</v>
      </c>
      <c r="BK129" s="231">
        <f>ROUND(I129*H129,2)</f>
        <v>0</v>
      </c>
      <c r="BL129" s="18" t="s">
        <v>162</v>
      </c>
      <c r="BM129" s="230" t="s">
        <v>175</v>
      </c>
    </row>
    <row r="130" s="2" customFormat="1" ht="16.5" customHeight="1">
      <c r="A130" s="39"/>
      <c r="B130" s="40"/>
      <c r="C130" s="219" t="s">
        <v>177</v>
      </c>
      <c r="D130" s="219" t="s">
        <v>157</v>
      </c>
      <c r="E130" s="220" t="s">
        <v>1477</v>
      </c>
      <c r="F130" s="221" t="s">
        <v>1478</v>
      </c>
      <c r="G130" s="222" t="s">
        <v>354</v>
      </c>
      <c r="H130" s="223">
        <v>105</v>
      </c>
      <c r="I130" s="224"/>
      <c r="J130" s="225">
        <f>ROUND(I130*H130,2)</f>
        <v>0</v>
      </c>
      <c r="K130" s="221" t="s">
        <v>1</v>
      </c>
      <c r="L130" s="45"/>
      <c r="M130" s="226" t="s">
        <v>1</v>
      </c>
      <c r="N130" s="227" t="s">
        <v>38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162</v>
      </c>
      <c r="AT130" s="230" t="s">
        <v>157</v>
      </c>
      <c r="AU130" s="230" t="s">
        <v>81</v>
      </c>
      <c r="AY130" s="18" t="s">
        <v>155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81</v>
      </c>
      <c r="BK130" s="231">
        <f>ROUND(I130*H130,2)</f>
        <v>0</v>
      </c>
      <c r="BL130" s="18" t="s">
        <v>162</v>
      </c>
      <c r="BM130" s="230" t="s">
        <v>180</v>
      </c>
    </row>
    <row r="131" s="2" customFormat="1" ht="16.5" customHeight="1">
      <c r="A131" s="39"/>
      <c r="B131" s="40"/>
      <c r="C131" s="219" t="s">
        <v>172</v>
      </c>
      <c r="D131" s="219" t="s">
        <v>157</v>
      </c>
      <c r="E131" s="220" t="s">
        <v>1479</v>
      </c>
      <c r="F131" s="221" t="s">
        <v>1480</v>
      </c>
      <c r="G131" s="222" t="s">
        <v>354</v>
      </c>
      <c r="H131" s="223">
        <v>95</v>
      </c>
      <c r="I131" s="224"/>
      <c r="J131" s="225">
        <f>ROUND(I131*H131,2)</f>
        <v>0</v>
      </c>
      <c r="K131" s="221" t="s">
        <v>1</v>
      </c>
      <c r="L131" s="45"/>
      <c r="M131" s="226" t="s">
        <v>1</v>
      </c>
      <c r="N131" s="227" t="s">
        <v>38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162</v>
      </c>
      <c r="AT131" s="230" t="s">
        <v>157</v>
      </c>
      <c r="AU131" s="230" t="s">
        <v>81</v>
      </c>
      <c r="AY131" s="18" t="s">
        <v>155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81</v>
      </c>
      <c r="BK131" s="231">
        <f>ROUND(I131*H131,2)</f>
        <v>0</v>
      </c>
      <c r="BL131" s="18" t="s">
        <v>162</v>
      </c>
      <c r="BM131" s="230" t="s">
        <v>186</v>
      </c>
    </row>
    <row r="132" s="2" customFormat="1" ht="16.5" customHeight="1">
      <c r="A132" s="39"/>
      <c r="B132" s="40"/>
      <c r="C132" s="219" t="s">
        <v>193</v>
      </c>
      <c r="D132" s="219" t="s">
        <v>157</v>
      </c>
      <c r="E132" s="220" t="s">
        <v>1481</v>
      </c>
      <c r="F132" s="221" t="s">
        <v>1482</v>
      </c>
      <c r="G132" s="222" t="s">
        <v>354</v>
      </c>
      <c r="H132" s="223">
        <v>305</v>
      </c>
      <c r="I132" s="224"/>
      <c r="J132" s="225">
        <f>ROUND(I132*H132,2)</f>
        <v>0</v>
      </c>
      <c r="K132" s="221" t="s">
        <v>1</v>
      </c>
      <c r="L132" s="45"/>
      <c r="M132" s="226" t="s">
        <v>1</v>
      </c>
      <c r="N132" s="227" t="s">
        <v>38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162</v>
      </c>
      <c r="AT132" s="230" t="s">
        <v>157</v>
      </c>
      <c r="AU132" s="230" t="s">
        <v>81</v>
      </c>
      <c r="AY132" s="18" t="s">
        <v>155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81</v>
      </c>
      <c r="BK132" s="231">
        <f>ROUND(I132*H132,2)</f>
        <v>0</v>
      </c>
      <c r="BL132" s="18" t="s">
        <v>162</v>
      </c>
      <c r="BM132" s="230" t="s">
        <v>196</v>
      </c>
    </row>
    <row r="133" s="2" customFormat="1" ht="16.5" customHeight="1">
      <c r="A133" s="39"/>
      <c r="B133" s="40"/>
      <c r="C133" s="219" t="s">
        <v>175</v>
      </c>
      <c r="D133" s="219" t="s">
        <v>157</v>
      </c>
      <c r="E133" s="220" t="s">
        <v>1483</v>
      </c>
      <c r="F133" s="221" t="s">
        <v>1484</v>
      </c>
      <c r="G133" s="222" t="s">
        <v>354</v>
      </c>
      <c r="H133" s="223">
        <v>55</v>
      </c>
      <c r="I133" s="224"/>
      <c r="J133" s="225">
        <f>ROUND(I133*H133,2)</f>
        <v>0</v>
      </c>
      <c r="K133" s="221" t="s">
        <v>1</v>
      </c>
      <c r="L133" s="45"/>
      <c r="M133" s="226" t="s">
        <v>1</v>
      </c>
      <c r="N133" s="227" t="s">
        <v>38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162</v>
      </c>
      <c r="AT133" s="230" t="s">
        <v>157</v>
      </c>
      <c r="AU133" s="230" t="s">
        <v>81</v>
      </c>
      <c r="AY133" s="18" t="s">
        <v>155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81</v>
      </c>
      <c r="BK133" s="231">
        <f>ROUND(I133*H133,2)</f>
        <v>0</v>
      </c>
      <c r="BL133" s="18" t="s">
        <v>162</v>
      </c>
      <c r="BM133" s="230" t="s">
        <v>200</v>
      </c>
    </row>
    <row r="134" s="12" customFormat="1" ht="25.92" customHeight="1">
      <c r="A134" s="12"/>
      <c r="B134" s="203"/>
      <c r="C134" s="204"/>
      <c r="D134" s="205" t="s">
        <v>72</v>
      </c>
      <c r="E134" s="206" t="s">
        <v>1485</v>
      </c>
      <c r="F134" s="206" t="s">
        <v>1486</v>
      </c>
      <c r="G134" s="204"/>
      <c r="H134" s="204"/>
      <c r="I134" s="207"/>
      <c r="J134" s="208">
        <f>BK134</f>
        <v>0</v>
      </c>
      <c r="K134" s="204"/>
      <c r="L134" s="209"/>
      <c r="M134" s="210"/>
      <c r="N134" s="211"/>
      <c r="O134" s="211"/>
      <c r="P134" s="212">
        <f>SUM(P135:P136)</f>
        <v>0</v>
      </c>
      <c r="Q134" s="211"/>
      <c r="R134" s="212">
        <f>SUM(R135:R136)</f>
        <v>0</v>
      </c>
      <c r="S134" s="211"/>
      <c r="T134" s="213">
        <f>SUM(T135:T136)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4" t="s">
        <v>81</v>
      </c>
      <c r="AT134" s="215" t="s">
        <v>72</v>
      </c>
      <c r="AU134" s="215" t="s">
        <v>73</v>
      </c>
      <c r="AY134" s="214" t="s">
        <v>155</v>
      </c>
      <c r="BK134" s="216">
        <f>SUM(BK135:BK136)</f>
        <v>0</v>
      </c>
    </row>
    <row r="135" s="2" customFormat="1" ht="16.5" customHeight="1">
      <c r="A135" s="39"/>
      <c r="B135" s="40"/>
      <c r="C135" s="219" t="s">
        <v>203</v>
      </c>
      <c r="D135" s="219" t="s">
        <v>157</v>
      </c>
      <c r="E135" s="220" t="s">
        <v>1487</v>
      </c>
      <c r="F135" s="221" t="s">
        <v>1488</v>
      </c>
      <c r="G135" s="222" t="s">
        <v>1265</v>
      </c>
      <c r="H135" s="223">
        <v>6</v>
      </c>
      <c r="I135" s="224"/>
      <c r="J135" s="225">
        <f>ROUND(I135*H135,2)</f>
        <v>0</v>
      </c>
      <c r="K135" s="221" t="s">
        <v>1</v>
      </c>
      <c r="L135" s="45"/>
      <c r="M135" s="226" t="s">
        <v>1</v>
      </c>
      <c r="N135" s="227" t="s">
        <v>38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162</v>
      </c>
      <c r="AT135" s="230" t="s">
        <v>157</v>
      </c>
      <c r="AU135" s="230" t="s">
        <v>81</v>
      </c>
      <c r="AY135" s="18" t="s">
        <v>155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81</v>
      </c>
      <c r="BK135" s="231">
        <f>ROUND(I135*H135,2)</f>
        <v>0</v>
      </c>
      <c r="BL135" s="18" t="s">
        <v>162</v>
      </c>
      <c r="BM135" s="230" t="s">
        <v>206</v>
      </c>
    </row>
    <row r="136" s="2" customFormat="1" ht="16.5" customHeight="1">
      <c r="A136" s="39"/>
      <c r="B136" s="40"/>
      <c r="C136" s="219" t="s">
        <v>180</v>
      </c>
      <c r="D136" s="219" t="s">
        <v>157</v>
      </c>
      <c r="E136" s="220" t="s">
        <v>1489</v>
      </c>
      <c r="F136" s="221" t="s">
        <v>1490</v>
      </c>
      <c r="G136" s="222" t="s">
        <v>1265</v>
      </c>
      <c r="H136" s="223">
        <v>2</v>
      </c>
      <c r="I136" s="224"/>
      <c r="J136" s="225">
        <f>ROUND(I136*H136,2)</f>
        <v>0</v>
      </c>
      <c r="K136" s="221" t="s">
        <v>1</v>
      </c>
      <c r="L136" s="45"/>
      <c r="M136" s="226" t="s">
        <v>1</v>
      </c>
      <c r="N136" s="227" t="s">
        <v>38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162</v>
      </c>
      <c r="AT136" s="230" t="s">
        <v>157</v>
      </c>
      <c r="AU136" s="230" t="s">
        <v>81</v>
      </c>
      <c r="AY136" s="18" t="s">
        <v>155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81</v>
      </c>
      <c r="BK136" s="231">
        <f>ROUND(I136*H136,2)</f>
        <v>0</v>
      </c>
      <c r="BL136" s="18" t="s">
        <v>162</v>
      </c>
      <c r="BM136" s="230" t="s">
        <v>212</v>
      </c>
    </row>
    <row r="137" s="12" customFormat="1" ht="25.92" customHeight="1">
      <c r="A137" s="12"/>
      <c r="B137" s="203"/>
      <c r="C137" s="204"/>
      <c r="D137" s="205" t="s">
        <v>72</v>
      </c>
      <c r="E137" s="206" t="s">
        <v>1491</v>
      </c>
      <c r="F137" s="206" t="s">
        <v>1492</v>
      </c>
      <c r="G137" s="204"/>
      <c r="H137" s="204"/>
      <c r="I137" s="207"/>
      <c r="J137" s="208">
        <f>BK137</f>
        <v>0</v>
      </c>
      <c r="K137" s="204"/>
      <c r="L137" s="209"/>
      <c r="M137" s="210"/>
      <c r="N137" s="211"/>
      <c r="O137" s="211"/>
      <c r="P137" s="212">
        <f>SUM(P138:P141)</f>
        <v>0</v>
      </c>
      <c r="Q137" s="211"/>
      <c r="R137" s="212">
        <f>SUM(R138:R141)</f>
        <v>0</v>
      </c>
      <c r="S137" s="211"/>
      <c r="T137" s="213">
        <f>SUM(T138:T141)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4" t="s">
        <v>81</v>
      </c>
      <c r="AT137" s="215" t="s">
        <v>72</v>
      </c>
      <c r="AU137" s="215" t="s">
        <v>73</v>
      </c>
      <c r="AY137" s="214" t="s">
        <v>155</v>
      </c>
      <c r="BK137" s="216">
        <f>SUM(BK138:BK141)</f>
        <v>0</v>
      </c>
    </row>
    <row r="138" s="2" customFormat="1" ht="16.5" customHeight="1">
      <c r="A138" s="39"/>
      <c r="B138" s="40"/>
      <c r="C138" s="219" t="s">
        <v>215</v>
      </c>
      <c r="D138" s="219" t="s">
        <v>157</v>
      </c>
      <c r="E138" s="220" t="s">
        <v>1493</v>
      </c>
      <c r="F138" s="221" t="s">
        <v>1494</v>
      </c>
      <c r="G138" s="222" t="s">
        <v>1265</v>
      </c>
      <c r="H138" s="223">
        <v>32</v>
      </c>
      <c r="I138" s="224"/>
      <c r="J138" s="225">
        <f>ROUND(I138*H138,2)</f>
        <v>0</v>
      </c>
      <c r="K138" s="221" t="s">
        <v>1</v>
      </c>
      <c r="L138" s="45"/>
      <c r="M138" s="226" t="s">
        <v>1</v>
      </c>
      <c r="N138" s="227" t="s">
        <v>38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162</v>
      </c>
      <c r="AT138" s="230" t="s">
        <v>157</v>
      </c>
      <c r="AU138" s="230" t="s">
        <v>81</v>
      </c>
      <c r="AY138" s="18" t="s">
        <v>155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81</v>
      </c>
      <c r="BK138" s="231">
        <f>ROUND(I138*H138,2)</f>
        <v>0</v>
      </c>
      <c r="BL138" s="18" t="s">
        <v>162</v>
      </c>
      <c r="BM138" s="230" t="s">
        <v>218</v>
      </c>
    </row>
    <row r="139" s="2" customFormat="1" ht="16.5" customHeight="1">
      <c r="A139" s="39"/>
      <c r="B139" s="40"/>
      <c r="C139" s="219" t="s">
        <v>186</v>
      </c>
      <c r="D139" s="219" t="s">
        <v>157</v>
      </c>
      <c r="E139" s="220" t="s">
        <v>1495</v>
      </c>
      <c r="F139" s="221" t="s">
        <v>1496</v>
      </c>
      <c r="G139" s="222" t="s">
        <v>1265</v>
      </c>
      <c r="H139" s="223">
        <v>350</v>
      </c>
      <c r="I139" s="224"/>
      <c r="J139" s="225">
        <f>ROUND(I139*H139,2)</f>
        <v>0</v>
      </c>
      <c r="K139" s="221" t="s">
        <v>1</v>
      </c>
      <c r="L139" s="45"/>
      <c r="M139" s="226" t="s">
        <v>1</v>
      </c>
      <c r="N139" s="227" t="s">
        <v>38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162</v>
      </c>
      <c r="AT139" s="230" t="s">
        <v>157</v>
      </c>
      <c r="AU139" s="230" t="s">
        <v>81</v>
      </c>
      <c r="AY139" s="18" t="s">
        <v>155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81</v>
      </c>
      <c r="BK139" s="231">
        <f>ROUND(I139*H139,2)</f>
        <v>0</v>
      </c>
      <c r="BL139" s="18" t="s">
        <v>162</v>
      </c>
      <c r="BM139" s="230" t="s">
        <v>222</v>
      </c>
    </row>
    <row r="140" s="2" customFormat="1" ht="16.5" customHeight="1">
      <c r="A140" s="39"/>
      <c r="B140" s="40"/>
      <c r="C140" s="219" t="s">
        <v>223</v>
      </c>
      <c r="D140" s="219" t="s">
        <v>157</v>
      </c>
      <c r="E140" s="220" t="s">
        <v>1497</v>
      </c>
      <c r="F140" s="221" t="s">
        <v>1498</v>
      </c>
      <c r="G140" s="222" t="s">
        <v>1265</v>
      </c>
      <c r="H140" s="223">
        <v>16</v>
      </c>
      <c r="I140" s="224"/>
      <c r="J140" s="225">
        <f>ROUND(I140*H140,2)</f>
        <v>0</v>
      </c>
      <c r="K140" s="221" t="s">
        <v>1</v>
      </c>
      <c r="L140" s="45"/>
      <c r="M140" s="226" t="s">
        <v>1</v>
      </c>
      <c r="N140" s="227" t="s">
        <v>38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162</v>
      </c>
      <c r="AT140" s="230" t="s">
        <v>157</v>
      </c>
      <c r="AU140" s="230" t="s">
        <v>81</v>
      </c>
      <c r="AY140" s="18" t="s">
        <v>155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81</v>
      </c>
      <c r="BK140" s="231">
        <f>ROUND(I140*H140,2)</f>
        <v>0</v>
      </c>
      <c r="BL140" s="18" t="s">
        <v>162</v>
      </c>
      <c r="BM140" s="230" t="s">
        <v>230</v>
      </c>
    </row>
    <row r="141" s="2" customFormat="1" ht="16.5" customHeight="1">
      <c r="A141" s="39"/>
      <c r="B141" s="40"/>
      <c r="C141" s="219" t="s">
        <v>196</v>
      </c>
      <c r="D141" s="219" t="s">
        <v>157</v>
      </c>
      <c r="E141" s="220" t="s">
        <v>1499</v>
      </c>
      <c r="F141" s="221" t="s">
        <v>1500</v>
      </c>
      <c r="G141" s="222" t="s">
        <v>1265</v>
      </c>
      <c r="H141" s="223">
        <v>95</v>
      </c>
      <c r="I141" s="224"/>
      <c r="J141" s="225">
        <f>ROUND(I141*H141,2)</f>
        <v>0</v>
      </c>
      <c r="K141" s="221" t="s">
        <v>1</v>
      </c>
      <c r="L141" s="45"/>
      <c r="M141" s="226" t="s">
        <v>1</v>
      </c>
      <c r="N141" s="227" t="s">
        <v>38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162</v>
      </c>
      <c r="AT141" s="230" t="s">
        <v>157</v>
      </c>
      <c r="AU141" s="230" t="s">
        <v>81</v>
      </c>
      <c r="AY141" s="18" t="s">
        <v>155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81</v>
      </c>
      <c r="BK141" s="231">
        <f>ROUND(I141*H141,2)</f>
        <v>0</v>
      </c>
      <c r="BL141" s="18" t="s">
        <v>162</v>
      </c>
      <c r="BM141" s="230" t="s">
        <v>237</v>
      </c>
    </row>
    <row r="142" s="12" customFormat="1" ht="25.92" customHeight="1">
      <c r="A142" s="12"/>
      <c r="B142" s="203"/>
      <c r="C142" s="204"/>
      <c r="D142" s="205" t="s">
        <v>72</v>
      </c>
      <c r="E142" s="206" t="s">
        <v>1501</v>
      </c>
      <c r="F142" s="206" t="s">
        <v>1502</v>
      </c>
      <c r="G142" s="204"/>
      <c r="H142" s="204"/>
      <c r="I142" s="207"/>
      <c r="J142" s="208">
        <f>BK142</f>
        <v>0</v>
      </c>
      <c r="K142" s="204"/>
      <c r="L142" s="209"/>
      <c r="M142" s="210"/>
      <c r="N142" s="211"/>
      <c r="O142" s="211"/>
      <c r="P142" s="212">
        <f>SUM(P143:P148)</f>
        <v>0</v>
      </c>
      <c r="Q142" s="211"/>
      <c r="R142" s="212">
        <f>SUM(R143:R148)</f>
        <v>0</v>
      </c>
      <c r="S142" s="211"/>
      <c r="T142" s="213">
        <f>SUM(T143:T148)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4" t="s">
        <v>81</v>
      </c>
      <c r="AT142" s="215" t="s">
        <v>72</v>
      </c>
      <c r="AU142" s="215" t="s">
        <v>73</v>
      </c>
      <c r="AY142" s="214" t="s">
        <v>155</v>
      </c>
      <c r="BK142" s="216">
        <f>SUM(BK143:BK148)</f>
        <v>0</v>
      </c>
    </row>
    <row r="143" s="2" customFormat="1" ht="24.15" customHeight="1">
      <c r="A143" s="39"/>
      <c r="B143" s="40"/>
      <c r="C143" s="219" t="s">
        <v>8</v>
      </c>
      <c r="D143" s="219" t="s">
        <v>157</v>
      </c>
      <c r="E143" s="220" t="s">
        <v>1503</v>
      </c>
      <c r="F143" s="221" t="s">
        <v>1504</v>
      </c>
      <c r="G143" s="222" t="s">
        <v>354</v>
      </c>
      <c r="H143" s="223">
        <v>600</v>
      </c>
      <c r="I143" s="224"/>
      <c r="J143" s="225">
        <f>ROUND(I143*H143,2)</f>
        <v>0</v>
      </c>
      <c r="K143" s="221" t="s">
        <v>1</v>
      </c>
      <c r="L143" s="45"/>
      <c r="M143" s="226" t="s">
        <v>1</v>
      </c>
      <c r="N143" s="227" t="s">
        <v>38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162</v>
      </c>
      <c r="AT143" s="230" t="s">
        <v>157</v>
      </c>
      <c r="AU143" s="230" t="s">
        <v>81</v>
      </c>
      <c r="AY143" s="18" t="s">
        <v>155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81</v>
      </c>
      <c r="BK143" s="231">
        <f>ROUND(I143*H143,2)</f>
        <v>0</v>
      </c>
      <c r="BL143" s="18" t="s">
        <v>162</v>
      </c>
      <c r="BM143" s="230" t="s">
        <v>396</v>
      </c>
    </row>
    <row r="144" s="2" customFormat="1" ht="16.5" customHeight="1">
      <c r="A144" s="39"/>
      <c r="B144" s="40"/>
      <c r="C144" s="219" t="s">
        <v>200</v>
      </c>
      <c r="D144" s="219" t="s">
        <v>157</v>
      </c>
      <c r="E144" s="220" t="s">
        <v>1505</v>
      </c>
      <c r="F144" s="221" t="s">
        <v>1506</v>
      </c>
      <c r="G144" s="222" t="s">
        <v>354</v>
      </c>
      <c r="H144" s="223">
        <v>90</v>
      </c>
      <c r="I144" s="224"/>
      <c r="J144" s="225">
        <f>ROUND(I144*H144,2)</f>
        <v>0</v>
      </c>
      <c r="K144" s="221" t="s">
        <v>1</v>
      </c>
      <c r="L144" s="45"/>
      <c r="M144" s="226" t="s">
        <v>1</v>
      </c>
      <c r="N144" s="227" t="s">
        <v>38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162</v>
      </c>
      <c r="AT144" s="230" t="s">
        <v>157</v>
      </c>
      <c r="AU144" s="230" t="s">
        <v>81</v>
      </c>
      <c r="AY144" s="18" t="s">
        <v>155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81</v>
      </c>
      <c r="BK144" s="231">
        <f>ROUND(I144*H144,2)</f>
        <v>0</v>
      </c>
      <c r="BL144" s="18" t="s">
        <v>162</v>
      </c>
      <c r="BM144" s="230" t="s">
        <v>246</v>
      </c>
    </row>
    <row r="145" s="2" customFormat="1" ht="21.75" customHeight="1">
      <c r="A145" s="39"/>
      <c r="B145" s="40"/>
      <c r="C145" s="219" t="s">
        <v>243</v>
      </c>
      <c r="D145" s="219" t="s">
        <v>157</v>
      </c>
      <c r="E145" s="220" t="s">
        <v>1507</v>
      </c>
      <c r="F145" s="221" t="s">
        <v>1508</v>
      </c>
      <c r="G145" s="222" t="s">
        <v>354</v>
      </c>
      <c r="H145" s="223">
        <v>315</v>
      </c>
      <c r="I145" s="224"/>
      <c r="J145" s="225">
        <f>ROUND(I145*H145,2)</f>
        <v>0</v>
      </c>
      <c r="K145" s="221" t="s">
        <v>1</v>
      </c>
      <c r="L145" s="45"/>
      <c r="M145" s="226" t="s">
        <v>1</v>
      </c>
      <c r="N145" s="227" t="s">
        <v>38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162</v>
      </c>
      <c r="AT145" s="230" t="s">
        <v>157</v>
      </c>
      <c r="AU145" s="230" t="s">
        <v>81</v>
      </c>
      <c r="AY145" s="18" t="s">
        <v>155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81</v>
      </c>
      <c r="BK145" s="231">
        <f>ROUND(I145*H145,2)</f>
        <v>0</v>
      </c>
      <c r="BL145" s="18" t="s">
        <v>162</v>
      </c>
      <c r="BM145" s="230" t="s">
        <v>253</v>
      </c>
    </row>
    <row r="146" s="2" customFormat="1" ht="21.75" customHeight="1">
      <c r="A146" s="39"/>
      <c r="B146" s="40"/>
      <c r="C146" s="219" t="s">
        <v>206</v>
      </c>
      <c r="D146" s="219" t="s">
        <v>157</v>
      </c>
      <c r="E146" s="220" t="s">
        <v>1509</v>
      </c>
      <c r="F146" s="221" t="s">
        <v>1510</v>
      </c>
      <c r="G146" s="222" t="s">
        <v>354</v>
      </c>
      <c r="H146" s="223">
        <v>75</v>
      </c>
      <c r="I146" s="224"/>
      <c r="J146" s="225">
        <f>ROUND(I146*H146,2)</f>
        <v>0</v>
      </c>
      <c r="K146" s="221" t="s">
        <v>1</v>
      </c>
      <c r="L146" s="45"/>
      <c r="M146" s="226" t="s">
        <v>1</v>
      </c>
      <c r="N146" s="227" t="s">
        <v>38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162</v>
      </c>
      <c r="AT146" s="230" t="s">
        <v>157</v>
      </c>
      <c r="AU146" s="230" t="s">
        <v>81</v>
      </c>
      <c r="AY146" s="18" t="s">
        <v>155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81</v>
      </c>
      <c r="BK146" s="231">
        <f>ROUND(I146*H146,2)</f>
        <v>0</v>
      </c>
      <c r="BL146" s="18" t="s">
        <v>162</v>
      </c>
      <c r="BM146" s="230" t="s">
        <v>258</v>
      </c>
    </row>
    <row r="147" s="2" customFormat="1" ht="24.15" customHeight="1">
      <c r="A147" s="39"/>
      <c r="B147" s="40"/>
      <c r="C147" s="219" t="s">
        <v>255</v>
      </c>
      <c r="D147" s="219" t="s">
        <v>157</v>
      </c>
      <c r="E147" s="220" t="s">
        <v>1511</v>
      </c>
      <c r="F147" s="221" t="s">
        <v>1512</v>
      </c>
      <c r="G147" s="222" t="s">
        <v>354</v>
      </c>
      <c r="H147" s="223">
        <v>20</v>
      </c>
      <c r="I147" s="224"/>
      <c r="J147" s="225">
        <f>ROUND(I147*H147,2)</f>
        <v>0</v>
      </c>
      <c r="K147" s="221" t="s">
        <v>1</v>
      </c>
      <c r="L147" s="45"/>
      <c r="M147" s="226" t="s">
        <v>1</v>
      </c>
      <c r="N147" s="227" t="s">
        <v>38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162</v>
      </c>
      <c r="AT147" s="230" t="s">
        <v>157</v>
      </c>
      <c r="AU147" s="230" t="s">
        <v>81</v>
      </c>
      <c r="AY147" s="18" t="s">
        <v>155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81</v>
      </c>
      <c r="BK147" s="231">
        <f>ROUND(I147*H147,2)</f>
        <v>0</v>
      </c>
      <c r="BL147" s="18" t="s">
        <v>162</v>
      </c>
      <c r="BM147" s="230" t="s">
        <v>264</v>
      </c>
    </row>
    <row r="148" s="2" customFormat="1" ht="16.5" customHeight="1">
      <c r="A148" s="39"/>
      <c r="B148" s="40"/>
      <c r="C148" s="219" t="s">
        <v>212</v>
      </c>
      <c r="D148" s="219" t="s">
        <v>157</v>
      </c>
      <c r="E148" s="220" t="s">
        <v>1513</v>
      </c>
      <c r="F148" s="221" t="s">
        <v>1514</v>
      </c>
      <c r="G148" s="222" t="s">
        <v>354</v>
      </c>
      <c r="H148" s="223">
        <v>10</v>
      </c>
      <c r="I148" s="224"/>
      <c r="J148" s="225">
        <f>ROUND(I148*H148,2)</f>
        <v>0</v>
      </c>
      <c r="K148" s="221" t="s">
        <v>1</v>
      </c>
      <c r="L148" s="45"/>
      <c r="M148" s="226" t="s">
        <v>1</v>
      </c>
      <c r="N148" s="227" t="s">
        <v>38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162</v>
      </c>
      <c r="AT148" s="230" t="s">
        <v>157</v>
      </c>
      <c r="AU148" s="230" t="s">
        <v>81</v>
      </c>
      <c r="AY148" s="18" t="s">
        <v>155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81</v>
      </c>
      <c r="BK148" s="231">
        <f>ROUND(I148*H148,2)</f>
        <v>0</v>
      </c>
      <c r="BL148" s="18" t="s">
        <v>162</v>
      </c>
      <c r="BM148" s="230" t="s">
        <v>271</v>
      </c>
    </row>
    <row r="149" s="12" customFormat="1" ht="25.92" customHeight="1">
      <c r="A149" s="12"/>
      <c r="B149" s="203"/>
      <c r="C149" s="204"/>
      <c r="D149" s="205" t="s">
        <v>72</v>
      </c>
      <c r="E149" s="206" t="s">
        <v>1515</v>
      </c>
      <c r="F149" s="206" t="s">
        <v>1516</v>
      </c>
      <c r="G149" s="204"/>
      <c r="H149" s="204"/>
      <c r="I149" s="207"/>
      <c r="J149" s="208">
        <f>BK149</f>
        <v>0</v>
      </c>
      <c r="K149" s="204"/>
      <c r="L149" s="209"/>
      <c r="M149" s="210"/>
      <c r="N149" s="211"/>
      <c r="O149" s="211"/>
      <c r="P149" s="212">
        <f>SUM(P150:P156)</f>
        <v>0</v>
      </c>
      <c r="Q149" s="211"/>
      <c r="R149" s="212">
        <f>SUM(R150:R156)</f>
        <v>0</v>
      </c>
      <c r="S149" s="211"/>
      <c r="T149" s="213">
        <f>SUM(T150:T156)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4" t="s">
        <v>81</v>
      </c>
      <c r="AT149" s="215" t="s">
        <v>72</v>
      </c>
      <c r="AU149" s="215" t="s">
        <v>73</v>
      </c>
      <c r="AY149" s="214" t="s">
        <v>155</v>
      </c>
      <c r="BK149" s="216">
        <f>SUM(BK150:BK156)</f>
        <v>0</v>
      </c>
    </row>
    <row r="150" s="2" customFormat="1" ht="24.15" customHeight="1">
      <c r="A150" s="39"/>
      <c r="B150" s="40"/>
      <c r="C150" s="219" t="s">
        <v>7</v>
      </c>
      <c r="D150" s="219" t="s">
        <v>157</v>
      </c>
      <c r="E150" s="220" t="s">
        <v>1517</v>
      </c>
      <c r="F150" s="221" t="s">
        <v>1518</v>
      </c>
      <c r="G150" s="222" t="s">
        <v>1265</v>
      </c>
      <c r="H150" s="223">
        <v>37</v>
      </c>
      <c r="I150" s="224"/>
      <c r="J150" s="225">
        <f>ROUND(I150*H150,2)</f>
        <v>0</v>
      </c>
      <c r="K150" s="221" t="s">
        <v>1</v>
      </c>
      <c r="L150" s="45"/>
      <c r="M150" s="226" t="s">
        <v>1</v>
      </c>
      <c r="N150" s="227" t="s">
        <v>38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162</v>
      </c>
      <c r="AT150" s="230" t="s">
        <v>157</v>
      </c>
      <c r="AU150" s="230" t="s">
        <v>81</v>
      </c>
      <c r="AY150" s="18" t="s">
        <v>155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81</v>
      </c>
      <c r="BK150" s="231">
        <f>ROUND(I150*H150,2)</f>
        <v>0</v>
      </c>
      <c r="BL150" s="18" t="s">
        <v>162</v>
      </c>
      <c r="BM150" s="230" t="s">
        <v>279</v>
      </c>
    </row>
    <row r="151" s="2" customFormat="1">
      <c r="A151" s="39"/>
      <c r="B151" s="40"/>
      <c r="C151" s="41"/>
      <c r="D151" s="234" t="s">
        <v>272</v>
      </c>
      <c r="E151" s="41"/>
      <c r="F151" s="275" t="s">
        <v>1519</v>
      </c>
      <c r="G151" s="41"/>
      <c r="H151" s="41"/>
      <c r="I151" s="276"/>
      <c r="J151" s="41"/>
      <c r="K151" s="41"/>
      <c r="L151" s="45"/>
      <c r="M151" s="277"/>
      <c r="N151" s="278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272</v>
      </c>
      <c r="AU151" s="18" t="s">
        <v>81</v>
      </c>
    </row>
    <row r="152" s="2" customFormat="1" ht="21.75" customHeight="1">
      <c r="A152" s="39"/>
      <c r="B152" s="40"/>
      <c r="C152" s="219" t="s">
        <v>218</v>
      </c>
      <c r="D152" s="219" t="s">
        <v>157</v>
      </c>
      <c r="E152" s="220" t="s">
        <v>1520</v>
      </c>
      <c r="F152" s="221" t="s">
        <v>1521</v>
      </c>
      <c r="G152" s="222" t="s">
        <v>1265</v>
      </c>
      <c r="H152" s="223">
        <v>20</v>
      </c>
      <c r="I152" s="224"/>
      <c r="J152" s="225">
        <f>ROUND(I152*H152,2)</f>
        <v>0</v>
      </c>
      <c r="K152" s="221" t="s">
        <v>1</v>
      </c>
      <c r="L152" s="45"/>
      <c r="M152" s="226" t="s">
        <v>1</v>
      </c>
      <c r="N152" s="227" t="s">
        <v>38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162</v>
      </c>
      <c r="AT152" s="230" t="s">
        <v>157</v>
      </c>
      <c r="AU152" s="230" t="s">
        <v>81</v>
      </c>
      <c r="AY152" s="18" t="s">
        <v>155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81</v>
      </c>
      <c r="BK152" s="231">
        <f>ROUND(I152*H152,2)</f>
        <v>0</v>
      </c>
      <c r="BL152" s="18" t="s">
        <v>162</v>
      </c>
      <c r="BM152" s="230" t="s">
        <v>282</v>
      </c>
    </row>
    <row r="153" s="2" customFormat="1">
      <c r="A153" s="39"/>
      <c r="B153" s="40"/>
      <c r="C153" s="41"/>
      <c r="D153" s="234" t="s">
        <v>272</v>
      </c>
      <c r="E153" s="41"/>
      <c r="F153" s="275" t="s">
        <v>1522</v>
      </c>
      <c r="G153" s="41"/>
      <c r="H153" s="41"/>
      <c r="I153" s="276"/>
      <c r="J153" s="41"/>
      <c r="K153" s="41"/>
      <c r="L153" s="45"/>
      <c r="M153" s="277"/>
      <c r="N153" s="278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272</v>
      </c>
      <c r="AU153" s="18" t="s">
        <v>81</v>
      </c>
    </row>
    <row r="154" s="2" customFormat="1" ht="21.75" customHeight="1">
      <c r="A154" s="39"/>
      <c r="B154" s="40"/>
      <c r="C154" s="219" t="s">
        <v>276</v>
      </c>
      <c r="D154" s="219" t="s">
        <v>157</v>
      </c>
      <c r="E154" s="220" t="s">
        <v>1523</v>
      </c>
      <c r="F154" s="221" t="s">
        <v>1524</v>
      </c>
      <c r="G154" s="222" t="s">
        <v>1265</v>
      </c>
      <c r="H154" s="223">
        <v>3</v>
      </c>
      <c r="I154" s="224"/>
      <c r="J154" s="225">
        <f>ROUND(I154*H154,2)</f>
        <v>0</v>
      </c>
      <c r="K154" s="221" t="s">
        <v>1</v>
      </c>
      <c r="L154" s="45"/>
      <c r="M154" s="226" t="s">
        <v>1</v>
      </c>
      <c r="N154" s="227" t="s">
        <v>38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162</v>
      </c>
      <c r="AT154" s="230" t="s">
        <v>157</v>
      </c>
      <c r="AU154" s="230" t="s">
        <v>81</v>
      </c>
      <c r="AY154" s="18" t="s">
        <v>155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81</v>
      </c>
      <c r="BK154" s="231">
        <f>ROUND(I154*H154,2)</f>
        <v>0</v>
      </c>
      <c r="BL154" s="18" t="s">
        <v>162</v>
      </c>
      <c r="BM154" s="230" t="s">
        <v>340</v>
      </c>
    </row>
    <row r="155" s="2" customFormat="1">
      <c r="A155" s="39"/>
      <c r="B155" s="40"/>
      <c r="C155" s="41"/>
      <c r="D155" s="234" t="s">
        <v>272</v>
      </c>
      <c r="E155" s="41"/>
      <c r="F155" s="275" t="s">
        <v>1522</v>
      </c>
      <c r="G155" s="41"/>
      <c r="H155" s="41"/>
      <c r="I155" s="276"/>
      <c r="J155" s="41"/>
      <c r="K155" s="41"/>
      <c r="L155" s="45"/>
      <c r="M155" s="277"/>
      <c r="N155" s="278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272</v>
      </c>
      <c r="AU155" s="18" t="s">
        <v>81</v>
      </c>
    </row>
    <row r="156" s="2" customFormat="1" ht="24.15" customHeight="1">
      <c r="A156" s="39"/>
      <c r="B156" s="40"/>
      <c r="C156" s="219" t="s">
        <v>222</v>
      </c>
      <c r="D156" s="219" t="s">
        <v>157</v>
      </c>
      <c r="E156" s="220" t="s">
        <v>1525</v>
      </c>
      <c r="F156" s="221" t="s">
        <v>1526</v>
      </c>
      <c r="G156" s="222" t="s">
        <v>1265</v>
      </c>
      <c r="H156" s="223">
        <v>4</v>
      </c>
      <c r="I156" s="224"/>
      <c r="J156" s="225">
        <f>ROUND(I156*H156,2)</f>
        <v>0</v>
      </c>
      <c r="K156" s="221" t="s">
        <v>1</v>
      </c>
      <c r="L156" s="45"/>
      <c r="M156" s="226" t="s">
        <v>1</v>
      </c>
      <c r="N156" s="227" t="s">
        <v>38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162</v>
      </c>
      <c r="AT156" s="230" t="s">
        <v>157</v>
      </c>
      <c r="AU156" s="230" t="s">
        <v>81</v>
      </c>
      <c r="AY156" s="18" t="s">
        <v>155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81</v>
      </c>
      <c r="BK156" s="231">
        <f>ROUND(I156*H156,2)</f>
        <v>0</v>
      </c>
      <c r="BL156" s="18" t="s">
        <v>162</v>
      </c>
      <c r="BM156" s="230" t="s">
        <v>346</v>
      </c>
    </row>
    <row r="157" s="12" customFormat="1" ht="25.92" customHeight="1">
      <c r="A157" s="12"/>
      <c r="B157" s="203"/>
      <c r="C157" s="204"/>
      <c r="D157" s="205" t="s">
        <v>72</v>
      </c>
      <c r="E157" s="206" t="s">
        <v>1527</v>
      </c>
      <c r="F157" s="206" t="s">
        <v>1528</v>
      </c>
      <c r="G157" s="204"/>
      <c r="H157" s="204"/>
      <c r="I157" s="207"/>
      <c r="J157" s="208">
        <f>BK157</f>
        <v>0</v>
      </c>
      <c r="K157" s="204"/>
      <c r="L157" s="209"/>
      <c r="M157" s="210"/>
      <c r="N157" s="211"/>
      <c r="O157" s="211"/>
      <c r="P157" s="212">
        <f>SUM(P158:P173)</f>
        <v>0</v>
      </c>
      <c r="Q157" s="211"/>
      <c r="R157" s="212">
        <f>SUM(R158:R173)</f>
        <v>0</v>
      </c>
      <c r="S157" s="211"/>
      <c r="T157" s="213">
        <f>SUM(T158:T173)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4" t="s">
        <v>81</v>
      </c>
      <c r="AT157" s="215" t="s">
        <v>72</v>
      </c>
      <c r="AU157" s="215" t="s">
        <v>73</v>
      </c>
      <c r="AY157" s="214" t="s">
        <v>155</v>
      </c>
      <c r="BK157" s="216">
        <f>SUM(BK158:BK173)</f>
        <v>0</v>
      </c>
    </row>
    <row r="158" s="2" customFormat="1" ht="16.5" customHeight="1">
      <c r="A158" s="39"/>
      <c r="B158" s="40"/>
      <c r="C158" s="219" t="s">
        <v>337</v>
      </c>
      <c r="D158" s="219" t="s">
        <v>157</v>
      </c>
      <c r="E158" s="220" t="s">
        <v>1529</v>
      </c>
      <c r="F158" s="221" t="s">
        <v>1530</v>
      </c>
      <c r="G158" s="222" t="s">
        <v>354</v>
      </c>
      <c r="H158" s="223">
        <v>520</v>
      </c>
      <c r="I158" s="224"/>
      <c r="J158" s="225">
        <f>ROUND(I158*H158,2)</f>
        <v>0</v>
      </c>
      <c r="K158" s="221" t="s">
        <v>1</v>
      </c>
      <c r="L158" s="45"/>
      <c r="M158" s="226" t="s">
        <v>1</v>
      </c>
      <c r="N158" s="227" t="s">
        <v>38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162</v>
      </c>
      <c r="AT158" s="230" t="s">
        <v>157</v>
      </c>
      <c r="AU158" s="230" t="s">
        <v>81</v>
      </c>
      <c r="AY158" s="18" t="s">
        <v>155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81</v>
      </c>
      <c r="BK158" s="231">
        <f>ROUND(I158*H158,2)</f>
        <v>0</v>
      </c>
      <c r="BL158" s="18" t="s">
        <v>162</v>
      </c>
      <c r="BM158" s="230" t="s">
        <v>355</v>
      </c>
    </row>
    <row r="159" s="2" customFormat="1" ht="16.5" customHeight="1">
      <c r="A159" s="39"/>
      <c r="B159" s="40"/>
      <c r="C159" s="219" t="s">
        <v>230</v>
      </c>
      <c r="D159" s="219" t="s">
        <v>157</v>
      </c>
      <c r="E159" s="220" t="s">
        <v>1531</v>
      </c>
      <c r="F159" s="221" t="s">
        <v>1532</v>
      </c>
      <c r="G159" s="222" t="s">
        <v>1265</v>
      </c>
      <c r="H159" s="223">
        <v>11</v>
      </c>
      <c r="I159" s="224"/>
      <c r="J159" s="225">
        <f>ROUND(I159*H159,2)</f>
        <v>0</v>
      </c>
      <c r="K159" s="221" t="s">
        <v>1</v>
      </c>
      <c r="L159" s="45"/>
      <c r="M159" s="226" t="s">
        <v>1</v>
      </c>
      <c r="N159" s="227" t="s">
        <v>38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162</v>
      </c>
      <c r="AT159" s="230" t="s">
        <v>157</v>
      </c>
      <c r="AU159" s="230" t="s">
        <v>81</v>
      </c>
      <c r="AY159" s="18" t="s">
        <v>155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81</v>
      </c>
      <c r="BK159" s="231">
        <f>ROUND(I159*H159,2)</f>
        <v>0</v>
      </c>
      <c r="BL159" s="18" t="s">
        <v>162</v>
      </c>
      <c r="BM159" s="230" t="s">
        <v>375</v>
      </c>
    </row>
    <row r="160" s="2" customFormat="1" ht="21.75" customHeight="1">
      <c r="A160" s="39"/>
      <c r="B160" s="40"/>
      <c r="C160" s="219" t="s">
        <v>351</v>
      </c>
      <c r="D160" s="219" t="s">
        <v>157</v>
      </c>
      <c r="E160" s="220" t="s">
        <v>1533</v>
      </c>
      <c r="F160" s="221" t="s">
        <v>1534</v>
      </c>
      <c r="G160" s="222" t="s">
        <v>1265</v>
      </c>
      <c r="H160" s="223">
        <v>2</v>
      </c>
      <c r="I160" s="224"/>
      <c r="J160" s="225">
        <f>ROUND(I160*H160,2)</f>
        <v>0</v>
      </c>
      <c r="K160" s="221" t="s">
        <v>1</v>
      </c>
      <c r="L160" s="45"/>
      <c r="M160" s="226" t="s">
        <v>1</v>
      </c>
      <c r="N160" s="227" t="s">
        <v>38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162</v>
      </c>
      <c r="AT160" s="230" t="s">
        <v>157</v>
      </c>
      <c r="AU160" s="230" t="s">
        <v>81</v>
      </c>
      <c r="AY160" s="18" t="s">
        <v>155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81</v>
      </c>
      <c r="BK160" s="231">
        <f>ROUND(I160*H160,2)</f>
        <v>0</v>
      </c>
      <c r="BL160" s="18" t="s">
        <v>162</v>
      </c>
      <c r="BM160" s="230" t="s">
        <v>377</v>
      </c>
    </row>
    <row r="161" s="2" customFormat="1" ht="24.15" customHeight="1">
      <c r="A161" s="39"/>
      <c r="B161" s="40"/>
      <c r="C161" s="219" t="s">
        <v>237</v>
      </c>
      <c r="D161" s="219" t="s">
        <v>157</v>
      </c>
      <c r="E161" s="220" t="s">
        <v>1535</v>
      </c>
      <c r="F161" s="221" t="s">
        <v>1536</v>
      </c>
      <c r="G161" s="222" t="s">
        <v>1265</v>
      </c>
      <c r="H161" s="223">
        <v>12</v>
      </c>
      <c r="I161" s="224"/>
      <c r="J161" s="225">
        <f>ROUND(I161*H161,2)</f>
        <v>0</v>
      </c>
      <c r="K161" s="221" t="s">
        <v>1</v>
      </c>
      <c r="L161" s="45"/>
      <c r="M161" s="226" t="s">
        <v>1</v>
      </c>
      <c r="N161" s="227" t="s">
        <v>38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162</v>
      </c>
      <c r="AT161" s="230" t="s">
        <v>157</v>
      </c>
      <c r="AU161" s="230" t="s">
        <v>81</v>
      </c>
      <c r="AY161" s="18" t="s">
        <v>155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81</v>
      </c>
      <c r="BK161" s="231">
        <f>ROUND(I161*H161,2)</f>
        <v>0</v>
      </c>
      <c r="BL161" s="18" t="s">
        <v>162</v>
      </c>
      <c r="BM161" s="230" t="s">
        <v>399</v>
      </c>
    </row>
    <row r="162" s="2" customFormat="1">
      <c r="A162" s="39"/>
      <c r="B162" s="40"/>
      <c r="C162" s="41"/>
      <c r="D162" s="234" t="s">
        <v>272</v>
      </c>
      <c r="E162" s="41"/>
      <c r="F162" s="275" t="s">
        <v>1537</v>
      </c>
      <c r="G162" s="41"/>
      <c r="H162" s="41"/>
      <c r="I162" s="276"/>
      <c r="J162" s="41"/>
      <c r="K162" s="41"/>
      <c r="L162" s="45"/>
      <c r="M162" s="277"/>
      <c r="N162" s="278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272</v>
      </c>
      <c r="AU162" s="18" t="s">
        <v>81</v>
      </c>
    </row>
    <row r="163" s="2" customFormat="1" ht="16.5" customHeight="1">
      <c r="A163" s="39"/>
      <c r="B163" s="40"/>
      <c r="C163" s="219" t="s">
        <v>376</v>
      </c>
      <c r="D163" s="219" t="s">
        <v>157</v>
      </c>
      <c r="E163" s="220" t="s">
        <v>1538</v>
      </c>
      <c r="F163" s="221" t="s">
        <v>1539</v>
      </c>
      <c r="G163" s="222" t="s">
        <v>1265</v>
      </c>
      <c r="H163" s="223">
        <v>64</v>
      </c>
      <c r="I163" s="224"/>
      <c r="J163" s="225">
        <f>ROUND(I163*H163,2)</f>
        <v>0</v>
      </c>
      <c r="K163" s="221" t="s">
        <v>1</v>
      </c>
      <c r="L163" s="45"/>
      <c r="M163" s="226" t="s">
        <v>1</v>
      </c>
      <c r="N163" s="227" t="s">
        <v>38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162</v>
      </c>
      <c r="AT163" s="230" t="s">
        <v>157</v>
      </c>
      <c r="AU163" s="230" t="s">
        <v>81</v>
      </c>
      <c r="AY163" s="18" t="s">
        <v>155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81</v>
      </c>
      <c r="BK163" s="231">
        <f>ROUND(I163*H163,2)</f>
        <v>0</v>
      </c>
      <c r="BL163" s="18" t="s">
        <v>162</v>
      </c>
      <c r="BM163" s="230" t="s">
        <v>403</v>
      </c>
    </row>
    <row r="164" s="2" customFormat="1" ht="16.5" customHeight="1">
      <c r="A164" s="39"/>
      <c r="B164" s="40"/>
      <c r="C164" s="219" t="s">
        <v>396</v>
      </c>
      <c r="D164" s="219" t="s">
        <v>157</v>
      </c>
      <c r="E164" s="220" t="s">
        <v>1540</v>
      </c>
      <c r="F164" s="221" t="s">
        <v>1541</v>
      </c>
      <c r="G164" s="222" t="s">
        <v>1265</v>
      </c>
      <c r="H164" s="223">
        <v>48</v>
      </c>
      <c r="I164" s="224"/>
      <c r="J164" s="225">
        <f>ROUND(I164*H164,2)</f>
        <v>0</v>
      </c>
      <c r="K164" s="221" t="s">
        <v>1</v>
      </c>
      <c r="L164" s="45"/>
      <c r="M164" s="226" t="s">
        <v>1</v>
      </c>
      <c r="N164" s="227" t="s">
        <v>38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162</v>
      </c>
      <c r="AT164" s="230" t="s">
        <v>157</v>
      </c>
      <c r="AU164" s="230" t="s">
        <v>81</v>
      </c>
      <c r="AY164" s="18" t="s">
        <v>155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81</v>
      </c>
      <c r="BK164" s="231">
        <f>ROUND(I164*H164,2)</f>
        <v>0</v>
      </c>
      <c r="BL164" s="18" t="s">
        <v>162</v>
      </c>
      <c r="BM164" s="230" t="s">
        <v>413</v>
      </c>
    </row>
    <row r="165" s="2" customFormat="1" ht="16.5" customHeight="1">
      <c r="A165" s="39"/>
      <c r="B165" s="40"/>
      <c r="C165" s="219" t="s">
        <v>400</v>
      </c>
      <c r="D165" s="219" t="s">
        <v>157</v>
      </c>
      <c r="E165" s="220" t="s">
        <v>1542</v>
      </c>
      <c r="F165" s="221" t="s">
        <v>1543</v>
      </c>
      <c r="G165" s="222" t="s">
        <v>1265</v>
      </c>
      <c r="H165" s="223">
        <v>120</v>
      </c>
      <c r="I165" s="224"/>
      <c r="J165" s="225">
        <f>ROUND(I165*H165,2)</f>
        <v>0</v>
      </c>
      <c r="K165" s="221" t="s">
        <v>1</v>
      </c>
      <c r="L165" s="45"/>
      <c r="M165" s="226" t="s">
        <v>1</v>
      </c>
      <c r="N165" s="227" t="s">
        <v>38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162</v>
      </c>
      <c r="AT165" s="230" t="s">
        <v>157</v>
      </c>
      <c r="AU165" s="230" t="s">
        <v>81</v>
      </c>
      <c r="AY165" s="18" t="s">
        <v>155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81</v>
      </c>
      <c r="BK165" s="231">
        <f>ROUND(I165*H165,2)</f>
        <v>0</v>
      </c>
      <c r="BL165" s="18" t="s">
        <v>162</v>
      </c>
      <c r="BM165" s="230" t="s">
        <v>417</v>
      </c>
    </row>
    <row r="166" s="2" customFormat="1" ht="16.5" customHeight="1">
      <c r="A166" s="39"/>
      <c r="B166" s="40"/>
      <c r="C166" s="219" t="s">
        <v>246</v>
      </c>
      <c r="D166" s="219" t="s">
        <v>157</v>
      </c>
      <c r="E166" s="220" t="s">
        <v>1544</v>
      </c>
      <c r="F166" s="221" t="s">
        <v>1545</v>
      </c>
      <c r="G166" s="222" t="s">
        <v>1265</v>
      </c>
      <c r="H166" s="223">
        <v>25</v>
      </c>
      <c r="I166" s="224"/>
      <c r="J166" s="225">
        <f>ROUND(I166*H166,2)</f>
        <v>0</v>
      </c>
      <c r="K166" s="221" t="s">
        <v>1</v>
      </c>
      <c r="L166" s="45"/>
      <c r="M166" s="226" t="s">
        <v>1</v>
      </c>
      <c r="N166" s="227" t="s">
        <v>38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162</v>
      </c>
      <c r="AT166" s="230" t="s">
        <v>157</v>
      </c>
      <c r="AU166" s="230" t="s">
        <v>81</v>
      </c>
      <c r="AY166" s="18" t="s">
        <v>155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81</v>
      </c>
      <c r="BK166" s="231">
        <f>ROUND(I166*H166,2)</f>
        <v>0</v>
      </c>
      <c r="BL166" s="18" t="s">
        <v>162</v>
      </c>
      <c r="BM166" s="230" t="s">
        <v>423</v>
      </c>
    </row>
    <row r="167" s="2" customFormat="1" ht="16.5" customHeight="1">
      <c r="A167" s="39"/>
      <c r="B167" s="40"/>
      <c r="C167" s="219" t="s">
        <v>414</v>
      </c>
      <c r="D167" s="219" t="s">
        <v>157</v>
      </c>
      <c r="E167" s="220" t="s">
        <v>1546</v>
      </c>
      <c r="F167" s="221" t="s">
        <v>1547</v>
      </c>
      <c r="G167" s="222" t="s">
        <v>1265</v>
      </c>
      <c r="H167" s="223">
        <v>90</v>
      </c>
      <c r="I167" s="224"/>
      <c r="J167" s="225">
        <f>ROUND(I167*H167,2)</f>
        <v>0</v>
      </c>
      <c r="K167" s="221" t="s">
        <v>1</v>
      </c>
      <c r="L167" s="45"/>
      <c r="M167" s="226" t="s">
        <v>1</v>
      </c>
      <c r="N167" s="227" t="s">
        <v>38</v>
      </c>
      <c r="O167" s="92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162</v>
      </c>
      <c r="AT167" s="230" t="s">
        <v>157</v>
      </c>
      <c r="AU167" s="230" t="s">
        <v>81</v>
      </c>
      <c r="AY167" s="18" t="s">
        <v>155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81</v>
      </c>
      <c r="BK167" s="231">
        <f>ROUND(I167*H167,2)</f>
        <v>0</v>
      </c>
      <c r="BL167" s="18" t="s">
        <v>162</v>
      </c>
      <c r="BM167" s="230" t="s">
        <v>429</v>
      </c>
    </row>
    <row r="168" s="2" customFormat="1" ht="16.5" customHeight="1">
      <c r="A168" s="39"/>
      <c r="B168" s="40"/>
      <c r="C168" s="219" t="s">
        <v>253</v>
      </c>
      <c r="D168" s="219" t="s">
        <v>157</v>
      </c>
      <c r="E168" s="220" t="s">
        <v>1548</v>
      </c>
      <c r="F168" s="221" t="s">
        <v>1549</v>
      </c>
      <c r="G168" s="222" t="s">
        <v>1265</v>
      </c>
      <c r="H168" s="223">
        <v>165</v>
      </c>
      <c r="I168" s="224"/>
      <c r="J168" s="225">
        <f>ROUND(I168*H168,2)</f>
        <v>0</v>
      </c>
      <c r="K168" s="221" t="s">
        <v>1</v>
      </c>
      <c r="L168" s="45"/>
      <c r="M168" s="226" t="s">
        <v>1</v>
      </c>
      <c r="N168" s="227" t="s">
        <v>38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162</v>
      </c>
      <c r="AT168" s="230" t="s">
        <v>157</v>
      </c>
      <c r="AU168" s="230" t="s">
        <v>81</v>
      </c>
      <c r="AY168" s="18" t="s">
        <v>155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81</v>
      </c>
      <c r="BK168" s="231">
        <f>ROUND(I168*H168,2)</f>
        <v>0</v>
      </c>
      <c r="BL168" s="18" t="s">
        <v>162</v>
      </c>
      <c r="BM168" s="230" t="s">
        <v>433</v>
      </c>
    </row>
    <row r="169" s="2" customFormat="1" ht="21.75" customHeight="1">
      <c r="A169" s="39"/>
      <c r="B169" s="40"/>
      <c r="C169" s="219" t="s">
        <v>426</v>
      </c>
      <c r="D169" s="219" t="s">
        <v>157</v>
      </c>
      <c r="E169" s="220" t="s">
        <v>1550</v>
      </c>
      <c r="F169" s="221" t="s">
        <v>1551</v>
      </c>
      <c r="G169" s="222" t="s">
        <v>1265</v>
      </c>
      <c r="H169" s="223">
        <v>185</v>
      </c>
      <c r="I169" s="224"/>
      <c r="J169" s="225">
        <f>ROUND(I169*H169,2)</f>
        <v>0</v>
      </c>
      <c r="K169" s="221" t="s">
        <v>1</v>
      </c>
      <c r="L169" s="45"/>
      <c r="M169" s="226" t="s">
        <v>1</v>
      </c>
      <c r="N169" s="227" t="s">
        <v>38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162</v>
      </c>
      <c r="AT169" s="230" t="s">
        <v>157</v>
      </c>
      <c r="AU169" s="230" t="s">
        <v>81</v>
      </c>
      <c r="AY169" s="18" t="s">
        <v>155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81</v>
      </c>
      <c r="BK169" s="231">
        <f>ROUND(I169*H169,2)</f>
        <v>0</v>
      </c>
      <c r="BL169" s="18" t="s">
        <v>162</v>
      </c>
      <c r="BM169" s="230" t="s">
        <v>440</v>
      </c>
    </row>
    <row r="170" s="2" customFormat="1" ht="16.5" customHeight="1">
      <c r="A170" s="39"/>
      <c r="B170" s="40"/>
      <c r="C170" s="219" t="s">
        <v>258</v>
      </c>
      <c r="D170" s="219" t="s">
        <v>157</v>
      </c>
      <c r="E170" s="220" t="s">
        <v>1552</v>
      </c>
      <c r="F170" s="221" t="s">
        <v>1553</v>
      </c>
      <c r="G170" s="222" t="s">
        <v>1452</v>
      </c>
      <c r="H170" s="223">
        <v>16</v>
      </c>
      <c r="I170" s="224"/>
      <c r="J170" s="225">
        <f>ROUND(I170*H170,2)</f>
        <v>0</v>
      </c>
      <c r="K170" s="221" t="s">
        <v>1</v>
      </c>
      <c r="L170" s="45"/>
      <c r="M170" s="226" t="s">
        <v>1</v>
      </c>
      <c r="N170" s="227" t="s">
        <v>38</v>
      </c>
      <c r="O170" s="92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162</v>
      </c>
      <c r="AT170" s="230" t="s">
        <v>157</v>
      </c>
      <c r="AU170" s="230" t="s">
        <v>81</v>
      </c>
      <c r="AY170" s="18" t="s">
        <v>155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81</v>
      </c>
      <c r="BK170" s="231">
        <f>ROUND(I170*H170,2)</f>
        <v>0</v>
      </c>
      <c r="BL170" s="18" t="s">
        <v>162</v>
      </c>
      <c r="BM170" s="230" t="s">
        <v>443</v>
      </c>
    </row>
    <row r="171" s="2" customFormat="1" ht="16.5" customHeight="1">
      <c r="A171" s="39"/>
      <c r="B171" s="40"/>
      <c r="C171" s="219" t="s">
        <v>437</v>
      </c>
      <c r="D171" s="219" t="s">
        <v>157</v>
      </c>
      <c r="E171" s="220" t="s">
        <v>1554</v>
      </c>
      <c r="F171" s="221" t="s">
        <v>1555</v>
      </c>
      <c r="G171" s="222" t="s">
        <v>1265</v>
      </c>
      <c r="H171" s="223">
        <v>16</v>
      </c>
      <c r="I171" s="224"/>
      <c r="J171" s="225">
        <f>ROUND(I171*H171,2)</f>
        <v>0</v>
      </c>
      <c r="K171" s="221" t="s">
        <v>1</v>
      </c>
      <c r="L171" s="45"/>
      <c r="M171" s="226" t="s">
        <v>1</v>
      </c>
      <c r="N171" s="227" t="s">
        <v>38</v>
      </c>
      <c r="O171" s="92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162</v>
      </c>
      <c r="AT171" s="230" t="s">
        <v>157</v>
      </c>
      <c r="AU171" s="230" t="s">
        <v>81</v>
      </c>
      <c r="AY171" s="18" t="s">
        <v>155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81</v>
      </c>
      <c r="BK171" s="231">
        <f>ROUND(I171*H171,2)</f>
        <v>0</v>
      </c>
      <c r="BL171" s="18" t="s">
        <v>162</v>
      </c>
      <c r="BM171" s="230" t="s">
        <v>448</v>
      </c>
    </row>
    <row r="172" s="2" customFormat="1" ht="16.5" customHeight="1">
      <c r="A172" s="39"/>
      <c r="B172" s="40"/>
      <c r="C172" s="219" t="s">
        <v>264</v>
      </c>
      <c r="D172" s="219" t="s">
        <v>157</v>
      </c>
      <c r="E172" s="220" t="s">
        <v>1556</v>
      </c>
      <c r="F172" s="221" t="s">
        <v>1557</v>
      </c>
      <c r="G172" s="222" t="s">
        <v>1452</v>
      </c>
      <c r="H172" s="223">
        <v>1</v>
      </c>
      <c r="I172" s="224"/>
      <c r="J172" s="225">
        <f>ROUND(I172*H172,2)</f>
        <v>0</v>
      </c>
      <c r="K172" s="221" t="s">
        <v>1</v>
      </c>
      <c r="L172" s="45"/>
      <c r="M172" s="226" t="s">
        <v>1</v>
      </c>
      <c r="N172" s="227" t="s">
        <v>38</v>
      </c>
      <c r="O172" s="92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162</v>
      </c>
      <c r="AT172" s="230" t="s">
        <v>157</v>
      </c>
      <c r="AU172" s="230" t="s">
        <v>81</v>
      </c>
      <c r="AY172" s="18" t="s">
        <v>155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81</v>
      </c>
      <c r="BK172" s="231">
        <f>ROUND(I172*H172,2)</f>
        <v>0</v>
      </c>
      <c r="BL172" s="18" t="s">
        <v>162</v>
      </c>
      <c r="BM172" s="230" t="s">
        <v>455</v>
      </c>
    </row>
    <row r="173" s="2" customFormat="1" ht="16.5" customHeight="1">
      <c r="A173" s="39"/>
      <c r="B173" s="40"/>
      <c r="C173" s="219" t="s">
        <v>445</v>
      </c>
      <c r="D173" s="219" t="s">
        <v>157</v>
      </c>
      <c r="E173" s="220" t="s">
        <v>1558</v>
      </c>
      <c r="F173" s="221" t="s">
        <v>1559</v>
      </c>
      <c r="G173" s="222" t="s">
        <v>884</v>
      </c>
      <c r="H173" s="223">
        <v>95</v>
      </c>
      <c r="I173" s="224"/>
      <c r="J173" s="225">
        <f>ROUND(I173*H173,2)</f>
        <v>0</v>
      </c>
      <c r="K173" s="221" t="s">
        <v>1</v>
      </c>
      <c r="L173" s="45"/>
      <c r="M173" s="226" t="s">
        <v>1</v>
      </c>
      <c r="N173" s="227" t="s">
        <v>38</v>
      </c>
      <c r="O173" s="92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162</v>
      </c>
      <c r="AT173" s="230" t="s">
        <v>157</v>
      </c>
      <c r="AU173" s="230" t="s">
        <v>81</v>
      </c>
      <c r="AY173" s="18" t="s">
        <v>155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81</v>
      </c>
      <c r="BK173" s="231">
        <f>ROUND(I173*H173,2)</f>
        <v>0</v>
      </c>
      <c r="BL173" s="18" t="s">
        <v>162</v>
      </c>
      <c r="BM173" s="230" t="s">
        <v>484</v>
      </c>
    </row>
    <row r="174" s="12" customFormat="1" ht="25.92" customHeight="1">
      <c r="A174" s="12"/>
      <c r="B174" s="203"/>
      <c r="C174" s="204"/>
      <c r="D174" s="205" t="s">
        <v>72</v>
      </c>
      <c r="E174" s="206" t="s">
        <v>1560</v>
      </c>
      <c r="F174" s="206" t="s">
        <v>1561</v>
      </c>
      <c r="G174" s="204"/>
      <c r="H174" s="204"/>
      <c r="I174" s="207"/>
      <c r="J174" s="208">
        <f>BK174</f>
        <v>0</v>
      </c>
      <c r="K174" s="204"/>
      <c r="L174" s="209"/>
      <c r="M174" s="210"/>
      <c r="N174" s="211"/>
      <c r="O174" s="211"/>
      <c r="P174" s="212">
        <f>SUM(P175:P179)</f>
        <v>0</v>
      </c>
      <c r="Q174" s="211"/>
      <c r="R174" s="212">
        <f>SUM(R175:R179)</f>
        <v>0</v>
      </c>
      <c r="S174" s="211"/>
      <c r="T174" s="213">
        <f>SUM(T175:T179)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4" t="s">
        <v>81</v>
      </c>
      <c r="AT174" s="215" t="s">
        <v>72</v>
      </c>
      <c r="AU174" s="215" t="s">
        <v>73</v>
      </c>
      <c r="AY174" s="214" t="s">
        <v>155</v>
      </c>
      <c r="BK174" s="216">
        <f>SUM(BK175:BK179)</f>
        <v>0</v>
      </c>
    </row>
    <row r="175" s="2" customFormat="1" ht="16.5" customHeight="1">
      <c r="A175" s="39"/>
      <c r="B175" s="40"/>
      <c r="C175" s="219" t="s">
        <v>271</v>
      </c>
      <c r="D175" s="219" t="s">
        <v>157</v>
      </c>
      <c r="E175" s="220" t="s">
        <v>1562</v>
      </c>
      <c r="F175" s="221" t="s">
        <v>1563</v>
      </c>
      <c r="G175" s="222" t="s">
        <v>354</v>
      </c>
      <c r="H175" s="223">
        <v>140</v>
      </c>
      <c r="I175" s="224"/>
      <c r="J175" s="225">
        <f>ROUND(I175*H175,2)</f>
        <v>0</v>
      </c>
      <c r="K175" s="221" t="s">
        <v>1</v>
      </c>
      <c r="L175" s="45"/>
      <c r="M175" s="226" t="s">
        <v>1</v>
      </c>
      <c r="N175" s="227" t="s">
        <v>38</v>
      </c>
      <c r="O175" s="92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162</v>
      </c>
      <c r="AT175" s="230" t="s">
        <v>157</v>
      </c>
      <c r="AU175" s="230" t="s">
        <v>81</v>
      </c>
      <c r="AY175" s="18" t="s">
        <v>155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81</v>
      </c>
      <c r="BK175" s="231">
        <f>ROUND(I175*H175,2)</f>
        <v>0</v>
      </c>
      <c r="BL175" s="18" t="s">
        <v>162</v>
      </c>
      <c r="BM175" s="230" t="s">
        <v>498</v>
      </c>
    </row>
    <row r="176" s="2" customFormat="1" ht="16.5" customHeight="1">
      <c r="A176" s="39"/>
      <c r="B176" s="40"/>
      <c r="C176" s="219" t="s">
        <v>481</v>
      </c>
      <c r="D176" s="219" t="s">
        <v>157</v>
      </c>
      <c r="E176" s="220" t="s">
        <v>1564</v>
      </c>
      <c r="F176" s="221" t="s">
        <v>1565</v>
      </c>
      <c r="G176" s="222" t="s">
        <v>354</v>
      </c>
      <c r="H176" s="223">
        <v>26</v>
      </c>
      <c r="I176" s="224"/>
      <c r="J176" s="225">
        <f>ROUND(I176*H176,2)</f>
        <v>0</v>
      </c>
      <c r="K176" s="221" t="s">
        <v>1</v>
      </c>
      <c r="L176" s="45"/>
      <c r="M176" s="226" t="s">
        <v>1</v>
      </c>
      <c r="N176" s="227" t="s">
        <v>38</v>
      </c>
      <c r="O176" s="92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162</v>
      </c>
      <c r="AT176" s="230" t="s">
        <v>157</v>
      </c>
      <c r="AU176" s="230" t="s">
        <v>81</v>
      </c>
      <c r="AY176" s="18" t="s">
        <v>155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81</v>
      </c>
      <c r="BK176" s="231">
        <f>ROUND(I176*H176,2)</f>
        <v>0</v>
      </c>
      <c r="BL176" s="18" t="s">
        <v>162</v>
      </c>
      <c r="BM176" s="230" t="s">
        <v>504</v>
      </c>
    </row>
    <row r="177" s="2" customFormat="1" ht="16.5" customHeight="1">
      <c r="A177" s="39"/>
      <c r="B177" s="40"/>
      <c r="C177" s="219" t="s">
        <v>279</v>
      </c>
      <c r="D177" s="219" t="s">
        <v>157</v>
      </c>
      <c r="E177" s="220" t="s">
        <v>1566</v>
      </c>
      <c r="F177" s="221" t="s">
        <v>1567</v>
      </c>
      <c r="G177" s="222" t="s">
        <v>1265</v>
      </c>
      <c r="H177" s="223">
        <v>38</v>
      </c>
      <c r="I177" s="224"/>
      <c r="J177" s="225">
        <f>ROUND(I177*H177,2)</f>
        <v>0</v>
      </c>
      <c r="K177" s="221" t="s">
        <v>1</v>
      </c>
      <c r="L177" s="45"/>
      <c r="M177" s="226" t="s">
        <v>1</v>
      </c>
      <c r="N177" s="227" t="s">
        <v>38</v>
      </c>
      <c r="O177" s="92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162</v>
      </c>
      <c r="AT177" s="230" t="s">
        <v>157</v>
      </c>
      <c r="AU177" s="230" t="s">
        <v>81</v>
      </c>
      <c r="AY177" s="18" t="s">
        <v>155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81</v>
      </c>
      <c r="BK177" s="231">
        <f>ROUND(I177*H177,2)</f>
        <v>0</v>
      </c>
      <c r="BL177" s="18" t="s">
        <v>162</v>
      </c>
      <c r="BM177" s="230" t="s">
        <v>507</v>
      </c>
    </row>
    <row r="178" s="2" customFormat="1" ht="16.5" customHeight="1">
      <c r="A178" s="39"/>
      <c r="B178" s="40"/>
      <c r="C178" s="219" t="s">
        <v>501</v>
      </c>
      <c r="D178" s="219" t="s">
        <v>157</v>
      </c>
      <c r="E178" s="220" t="s">
        <v>1568</v>
      </c>
      <c r="F178" s="221" t="s">
        <v>1569</v>
      </c>
      <c r="G178" s="222" t="s">
        <v>1452</v>
      </c>
      <c r="H178" s="223">
        <v>1</v>
      </c>
      <c r="I178" s="224"/>
      <c r="J178" s="225">
        <f>ROUND(I178*H178,2)</f>
        <v>0</v>
      </c>
      <c r="K178" s="221" t="s">
        <v>1</v>
      </c>
      <c r="L178" s="45"/>
      <c r="M178" s="226" t="s">
        <v>1</v>
      </c>
      <c r="N178" s="227" t="s">
        <v>38</v>
      </c>
      <c r="O178" s="92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162</v>
      </c>
      <c r="AT178" s="230" t="s">
        <v>157</v>
      </c>
      <c r="AU178" s="230" t="s">
        <v>81</v>
      </c>
      <c r="AY178" s="18" t="s">
        <v>155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81</v>
      </c>
      <c r="BK178" s="231">
        <f>ROUND(I178*H178,2)</f>
        <v>0</v>
      </c>
      <c r="BL178" s="18" t="s">
        <v>162</v>
      </c>
      <c r="BM178" s="230" t="s">
        <v>718</v>
      </c>
    </row>
    <row r="179" s="2" customFormat="1" ht="16.5" customHeight="1">
      <c r="A179" s="39"/>
      <c r="B179" s="40"/>
      <c r="C179" s="219" t="s">
        <v>282</v>
      </c>
      <c r="D179" s="219" t="s">
        <v>157</v>
      </c>
      <c r="E179" s="220" t="s">
        <v>1570</v>
      </c>
      <c r="F179" s="221" t="s">
        <v>1571</v>
      </c>
      <c r="G179" s="222" t="s">
        <v>884</v>
      </c>
      <c r="H179" s="223">
        <v>40</v>
      </c>
      <c r="I179" s="224"/>
      <c r="J179" s="225">
        <f>ROUND(I179*H179,2)</f>
        <v>0</v>
      </c>
      <c r="K179" s="221" t="s">
        <v>1</v>
      </c>
      <c r="L179" s="45"/>
      <c r="M179" s="226" t="s">
        <v>1</v>
      </c>
      <c r="N179" s="227" t="s">
        <v>38</v>
      </c>
      <c r="O179" s="92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162</v>
      </c>
      <c r="AT179" s="230" t="s">
        <v>157</v>
      </c>
      <c r="AU179" s="230" t="s">
        <v>81</v>
      </c>
      <c r="AY179" s="18" t="s">
        <v>155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81</v>
      </c>
      <c r="BK179" s="231">
        <f>ROUND(I179*H179,2)</f>
        <v>0</v>
      </c>
      <c r="BL179" s="18" t="s">
        <v>162</v>
      </c>
      <c r="BM179" s="230" t="s">
        <v>516</v>
      </c>
    </row>
    <row r="180" s="12" customFormat="1" ht="25.92" customHeight="1">
      <c r="A180" s="12"/>
      <c r="B180" s="203"/>
      <c r="C180" s="204"/>
      <c r="D180" s="205" t="s">
        <v>72</v>
      </c>
      <c r="E180" s="206" t="s">
        <v>1572</v>
      </c>
      <c r="F180" s="206" t="s">
        <v>1573</v>
      </c>
      <c r="G180" s="204"/>
      <c r="H180" s="204"/>
      <c r="I180" s="207"/>
      <c r="J180" s="208">
        <f>BK180</f>
        <v>0</v>
      </c>
      <c r="K180" s="204"/>
      <c r="L180" s="209"/>
      <c r="M180" s="210"/>
      <c r="N180" s="211"/>
      <c r="O180" s="211"/>
      <c r="P180" s="212">
        <f>SUM(P181:P186)</f>
        <v>0</v>
      </c>
      <c r="Q180" s="211"/>
      <c r="R180" s="212">
        <f>SUM(R181:R186)</f>
        <v>0</v>
      </c>
      <c r="S180" s="211"/>
      <c r="T180" s="213">
        <f>SUM(T181:T186)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4" t="s">
        <v>81</v>
      </c>
      <c r="AT180" s="215" t="s">
        <v>72</v>
      </c>
      <c r="AU180" s="215" t="s">
        <v>73</v>
      </c>
      <c r="AY180" s="214" t="s">
        <v>155</v>
      </c>
      <c r="BK180" s="216">
        <f>SUM(BK181:BK186)</f>
        <v>0</v>
      </c>
    </row>
    <row r="181" s="2" customFormat="1" ht="16.5" customHeight="1">
      <c r="A181" s="39"/>
      <c r="B181" s="40"/>
      <c r="C181" s="219" t="s">
        <v>510</v>
      </c>
      <c r="D181" s="219" t="s">
        <v>157</v>
      </c>
      <c r="E181" s="220" t="s">
        <v>1574</v>
      </c>
      <c r="F181" s="221" t="s">
        <v>1575</v>
      </c>
      <c r="G181" s="222" t="s">
        <v>1265</v>
      </c>
      <c r="H181" s="223">
        <v>3</v>
      </c>
      <c r="I181" s="224"/>
      <c r="J181" s="225">
        <f>ROUND(I181*H181,2)</f>
        <v>0</v>
      </c>
      <c r="K181" s="221" t="s">
        <v>1</v>
      </c>
      <c r="L181" s="45"/>
      <c r="M181" s="226" t="s">
        <v>1</v>
      </c>
      <c r="N181" s="227" t="s">
        <v>38</v>
      </c>
      <c r="O181" s="92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162</v>
      </c>
      <c r="AT181" s="230" t="s">
        <v>157</v>
      </c>
      <c r="AU181" s="230" t="s">
        <v>81</v>
      </c>
      <c r="AY181" s="18" t="s">
        <v>155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81</v>
      </c>
      <c r="BK181" s="231">
        <f>ROUND(I181*H181,2)</f>
        <v>0</v>
      </c>
      <c r="BL181" s="18" t="s">
        <v>162</v>
      </c>
      <c r="BM181" s="230" t="s">
        <v>521</v>
      </c>
    </row>
    <row r="182" s="2" customFormat="1" ht="24.15" customHeight="1">
      <c r="A182" s="39"/>
      <c r="B182" s="40"/>
      <c r="C182" s="219" t="s">
        <v>340</v>
      </c>
      <c r="D182" s="219" t="s">
        <v>157</v>
      </c>
      <c r="E182" s="220" t="s">
        <v>1576</v>
      </c>
      <c r="F182" s="221" t="s">
        <v>1577</v>
      </c>
      <c r="G182" s="222" t="s">
        <v>1265</v>
      </c>
      <c r="H182" s="223">
        <v>37</v>
      </c>
      <c r="I182" s="224"/>
      <c r="J182" s="225">
        <f>ROUND(I182*H182,2)</f>
        <v>0</v>
      </c>
      <c r="K182" s="221" t="s">
        <v>1</v>
      </c>
      <c r="L182" s="45"/>
      <c r="M182" s="226" t="s">
        <v>1</v>
      </c>
      <c r="N182" s="227" t="s">
        <v>38</v>
      </c>
      <c r="O182" s="92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162</v>
      </c>
      <c r="AT182" s="230" t="s">
        <v>157</v>
      </c>
      <c r="AU182" s="230" t="s">
        <v>81</v>
      </c>
      <c r="AY182" s="18" t="s">
        <v>155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81</v>
      </c>
      <c r="BK182" s="231">
        <f>ROUND(I182*H182,2)</f>
        <v>0</v>
      </c>
      <c r="BL182" s="18" t="s">
        <v>162</v>
      </c>
      <c r="BM182" s="230" t="s">
        <v>545</v>
      </c>
    </row>
    <row r="183" s="2" customFormat="1" ht="16.5" customHeight="1">
      <c r="A183" s="39"/>
      <c r="B183" s="40"/>
      <c r="C183" s="219" t="s">
        <v>518</v>
      </c>
      <c r="D183" s="219" t="s">
        <v>157</v>
      </c>
      <c r="E183" s="220" t="s">
        <v>1578</v>
      </c>
      <c r="F183" s="221" t="s">
        <v>1579</v>
      </c>
      <c r="G183" s="222" t="s">
        <v>160</v>
      </c>
      <c r="H183" s="223">
        <v>0.59999999999999998</v>
      </c>
      <c r="I183" s="224"/>
      <c r="J183" s="225">
        <f>ROUND(I183*H183,2)</f>
        <v>0</v>
      </c>
      <c r="K183" s="221" t="s">
        <v>1</v>
      </c>
      <c r="L183" s="45"/>
      <c r="M183" s="226" t="s">
        <v>1</v>
      </c>
      <c r="N183" s="227" t="s">
        <v>38</v>
      </c>
      <c r="O183" s="92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162</v>
      </c>
      <c r="AT183" s="230" t="s">
        <v>157</v>
      </c>
      <c r="AU183" s="230" t="s">
        <v>81</v>
      </c>
      <c r="AY183" s="18" t="s">
        <v>155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81</v>
      </c>
      <c r="BK183" s="231">
        <f>ROUND(I183*H183,2)</f>
        <v>0</v>
      </c>
      <c r="BL183" s="18" t="s">
        <v>162</v>
      </c>
      <c r="BM183" s="230" t="s">
        <v>550</v>
      </c>
    </row>
    <row r="184" s="2" customFormat="1" ht="16.5" customHeight="1">
      <c r="A184" s="39"/>
      <c r="B184" s="40"/>
      <c r="C184" s="219" t="s">
        <v>346</v>
      </c>
      <c r="D184" s="219" t="s">
        <v>157</v>
      </c>
      <c r="E184" s="220" t="s">
        <v>1580</v>
      </c>
      <c r="F184" s="221" t="s">
        <v>1581</v>
      </c>
      <c r="G184" s="222" t="s">
        <v>884</v>
      </c>
      <c r="H184" s="223">
        <v>165</v>
      </c>
      <c r="I184" s="224"/>
      <c r="J184" s="225">
        <f>ROUND(I184*H184,2)</f>
        <v>0</v>
      </c>
      <c r="K184" s="221" t="s">
        <v>1</v>
      </c>
      <c r="L184" s="45"/>
      <c r="M184" s="226" t="s">
        <v>1</v>
      </c>
      <c r="N184" s="227" t="s">
        <v>38</v>
      </c>
      <c r="O184" s="92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162</v>
      </c>
      <c r="AT184" s="230" t="s">
        <v>157</v>
      </c>
      <c r="AU184" s="230" t="s">
        <v>81</v>
      </c>
      <c r="AY184" s="18" t="s">
        <v>155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81</v>
      </c>
      <c r="BK184" s="231">
        <f>ROUND(I184*H184,2)</f>
        <v>0</v>
      </c>
      <c r="BL184" s="18" t="s">
        <v>162</v>
      </c>
      <c r="BM184" s="230" t="s">
        <v>554</v>
      </c>
    </row>
    <row r="185" s="2" customFormat="1" ht="16.5" customHeight="1">
      <c r="A185" s="39"/>
      <c r="B185" s="40"/>
      <c r="C185" s="219" t="s">
        <v>547</v>
      </c>
      <c r="D185" s="219" t="s">
        <v>157</v>
      </c>
      <c r="E185" s="220" t="s">
        <v>1582</v>
      </c>
      <c r="F185" s="221" t="s">
        <v>1583</v>
      </c>
      <c r="G185" s="222" t="s">
        <v>658</v>
      </c>
      <c r="H185" s="223">
        <v>0.90000000000000002</v>
      </c>
      <c r="I185" s="224"/>
      <c r="J185" s="225">
        <f>ROUND(I185*H185,2)</f>
        <v>0</v>
      </c>
      <c r="K185" s="221" t="s">
        <v>1</v>
      </c>
      <c r="L185" s="45"/>
      <c r="M185" s="226" t="s">
        <v>1</v>
      </c>
      <c r="N185" s="227" t="s">
        <v>38</v>
      </c>
      <c r="O185" s="92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162</v>
      </c>
      <c r="AT185" s="230" t="s">
        <v>157</v>
      </c>
      <c r="AU185" s="230" t="s">
        <v>81</v>
      </c>
      <c r="AY185" s="18" t="s">
        <v>155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81</v>
      </c>
      <c r="BK185" s="231">
        <f>ROUND(I185*H185,2)</f>
        <v>0</v>
      </c>
      <c r="BL185" s="18" t="s">
        <v>162</v>
      </c>
      <c r="BM185" s="230" t="s">
        <v>559</v>
      </c>
    </row>
    <row r="186" s="2" customFormat="1" ht="16.5" customHeight="1">
      <c r="A186" s="39"/>
      <c r="B186" s="40"/>
      <c r="C186" s="219" t="s">
        <v>355</v>
      </c>
      <c r="D186" s="219" t="s">
        <v>157</v>
      </c>
      <c r="E186" s="220" t="s">
        <v>1455</v>
      </c>
      <c r="F186" s="221" t="s">
        <v>1456</v>
      </c>
      <c r="G186" s="222" t="s">
        <v>884</v>
      </c>
      <c r="H186" s="223">
        <v>20</v>
      </c>
      <c r="I186" s="224"/>
      <c r="J186" s="225">
        <f>ROUND(I186*H186,2)</f>
        <v>0</v>
      </c>
      <c r="K186" s="221" t="s">
        <v>1</v>
      </c>
      <c r="L186" s="45"/>
      <c r="M186" s="293" t="s">
        <v>1</v>
      </c>
      <c r="N186" s="294" t="s">
        <v>38</v>
      </c>
      <c r="O186" s="295"/>
      <c r="P186" s="296">
        <f>O186*H186</f>
        <v>0</v>
      </c>
      <c r="Q186" s="296">
        <v>0</v>
      </c>
      <c r="R186" s="296">
        <f>Q186*H186</f>
        <v>0</v>
      </c>
      <c r="S186" s="296">
        <v>0</v>
      </c>
      <c r="T186" s="297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0" t="s">
        <v>162</v>
      </c>
      <c r="AT186" s="230" t="s">
        <v>157</v>
      </c>
      <c r="AU186" s="230" t="s">
        <v>81</v>
      </c>
      <c r="AY186" s="18" t="s">
        <v>155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8" t="s">
        <v>81</v>
      </c>
      <c r="BK186" s="231">
        <f>ROUND(I186*H186,2)</f>
        <v>0</v>
      </c>
      <c r="BL186" s="18" t="s">
        <v>162</v>
      </c>
      <c r="BM186" s="230" t="s">
        <v>563</v>
      </c>
    </row>
    <row r="187" s="2" customFormat="1" ht="6.96" customHeight="1">
      <c r="A187" s="39"/>
      <c r="B187" s="67"/>
      <c r="C187" s="68"/>
      <c r="D187" s="68"/>
      <c r="E187" s="68"/>
      <c r="F187" s="68"/>
      <c r="G187" s="68"/>
      <c r="H187" s="68"/>
      <c r="I187" s="68"/>
      <c r="J187" s="68"/>
      <c r="K187" s="68"/>
      <c r="L187" s="45"/>
      <c r="M187" s="39"/>
      <c r="O187" s="39"/>
      <c r="P187" s="39"/>
      <c r="Q187" s="39"/>
      <c r="R187" s="39"/>
      <c r="S187" s="39"/>
      <c r="T187" s="39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</row>
  </sheetData>
  <sheetProtection sheet="1" autoFilter="0" formatColumns="0" formatRows="0" objects="1" scenarios="1" spinCount="100000" saltValue="sgtYMi4sxxTWyT1s6YL3vGC1srzE2VOLn0TBtXaj9b2VlzYk4XEGkvgO4Z+WT0qpuEU9yPZ+zd9bl6wXDuKiDA==" hashValue="TiGuX/NFwtrRKBfhzrrqFn28mQmswi4J1MnIEPlNLNatqRA+y1qRwTv6dozuy1fQAgDcjFivRYX17i/xQSRavw==" algorithmName="SHA-512" password="CC35"/>
  <autoFilter ref="C123:K186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LAPTOP-N0CRFKLO\Líba</dc:creator>
  <cp:lastModifiedBy>LAPTOP-N0CRFKLO\Líba</cp:lastModifiedBy>
  <dcterms:created xsi:type="dcterms:W3CDTF">2022-06-27T10:40:31Z</dcterms:created>
  <dcterms:modified xsi:type="dcterms:W3CDTF">2022-06-27T10:40:54Z</dcterms:modified>
</cp:coreProperties>
</file>